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326" windowWidth="15480" windowHeight="9870" tabRatio="601" activeTab="1"/>
  </bookViews>
  <sheets>
    <sheet name="Лист1" sheetId="1" r:id="rId1"/>
    <sheet name="Доходы" sheetId="2" r:id="rId2"/>
    <sheet name="Отчет о совместимости" sheetId="3" r:id="rId3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1">'Доходы'!$9:$9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K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 учетом возмещения, предусмотренного гл 22 НКРФ
</t>
        </r>
      </text>
    </comment>
  </commentList>
</comments>
</file>

<file path=xl/sharedStrings.xml><?xml version="1.0" encoding="utf-8"?>
<sst xmlns="http://schemas.openxmlformats.org/spreadsheetml/2006/main" count="1130" uniqueCount="247">
  <si>
    <t>субсидии</t>
  </si>
  <si>
    <t>субвенции</t>
  </si>
  <si>
    <t>Налог на доходы физических лиц</t>
  </si>
  <si>
    <t>00</t>
  </si>
  <si>
    <t>0000</t>
  </si>
  <si>
    <t>01</t>
  </si>
  <si>
    <t>010</t>
  </si>
  <si>
    <t>110</t>
  </si>
  <si>
    <t>012</t>
  </si>
  <si>
    <t>02</t>
  </si>
  <si>
    <t>020</t>
  </si>
  <si>
    <t>08</t>
  </si>
  <si>
    <t>03</t>
  </si>
  <si>
    <t>130</t>
  </si>
  <si>
    <t>120</t>
  </si>
  <si>
    <t>05</t>
  </si>
  <si>
    <t>11</t>
  </si>
  <si>
    <t>12</t>
  </si>
  <si>
    <t>16</t>
  </si>
  <si>
    <t>2</t>
  </si>
  <si>
    <t>3</t>
  </si>
  <si>
    <t>151</t>
  </si>
  <si>
    <t>НАЛОГИ НА СОВОКУПНЫЙ ДОХОД</t>
  </si>
  <si>
    <t xml:space="preserve">Единый сельскохозяйственный налог </t>
  </si>
  <si>
    <t>ГОСУДАРСТВЕННАЯ ПОШЛИНА</t>
  </si>
  <si>
    <t>000</t>
  </si>
  <si>
    <t>182</t>
  </si>
  <si>
    <t>Налог на прибыль организаций</t>
  </si>
  <si>
    <t>4</t>
  </si>
  <si>
    <t>5</t>
  </si>
  <si>
    <t>6</t>
  </si>
  <si>
    <t>7</t>
  </si>
  <si>
    <t>8</t>
  </si>
  <si>
    <t>Единый налог на вмененный доход для отдельных видов деятельности</t>
  </si>
  <si>
    <t>050</t>
  </si>
  <si>
    <t>10</t>
  </si>
  <si>
    <t>045</t>
  </si>
  <si>
    <t>140</t>
  </si>
  <si>
    <t>030</t>
  </si>
  <si>
    <t>06</t>
  </si>
  <si>
    <t>90</t>
  </si>
  <si>
    <t>078</t>
  </si>
  <si>
    <t>13</t>
  </si>
  <si>
    <t>001</t>
  </si>
  <si>
    <t>999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</si>
  <si>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</si>
  <si>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</si>
  <si>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014</t>
  </si>
  <si>
    <t>015</t>
  </si>
  <si>
    <t>013</t>
  </si>
  <si>
    <t>Плата за размещение отходов производства и потребления</t>
  </si>
  <si>
    <t>Прочие доходы от оказания платных услуг (работ)</t>
  </si>
  <si>
    <t>990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</si>
  <si>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</si>
  <si>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</si>
  <si>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995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</si>
  <si>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</si>
  <si>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</si>
  <si>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</t>
  </si>
  <si>
    <t>14</t>
  </si>
  <si>
    <t>ДОХОДЫ ОТ ПРОДАЖИ МАТЕРИАЛЬНЫХ И НЕМАТЕРИАЛЬНЫХ АКТИВОВ</t>
  </si>
  <si>
    <t>410</t>
  </si>
  <si>
    <t>024</t>
  </si>
  <si>
    <t>090</t>
  </si>
  <si>
    <t>029</t>
  </si>
  <si>
    <t>430</t>
  </si>
  <si>
    <t>(Рублей)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</si>
  <si>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</si>
  <si>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</si>
  <si>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</si>
  <si>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498</t>
  </si>
  <si>
    <t>188</t>
  </si>
  <si>
    <t>04</t>
  </si>
  <si>
    <t>Прочие субсидии бюджетам муниципальных районов</t>
  </si>
  <si>
    <t>9000</t>
  </si>
  <si>
    <t>040</t>
  </si>
  <si>
    <t>005</t>
  </si>
  <si>
    <t>8000</t>
  </si>
  <si>
    <t>Денежные взыскания (штрафы) за нарушение законодательства о налогах и сборах</t>
  </si>
  <si>
    <t>25</t>
  </si>
  <si>
    <t>060</t>
  </si>
  <si>
    <t xml:space="preserve">Денежные взыскания (штрафы) за правонарушения  в  области дорожного движения
</t>
  </si>
  <si>
    <t>30</t>
  </si>
  <si>
    <t xml:space="preserve">Денежные взыскания (штрафы) за нарушение  правил перевозки   крупногабаритных   и    тяжеловесных  грузов   по   автомобильным    дорогам    общего пользования
</t>
  </si>
  <si>
    <t xml:space="preserve"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
</t>
  </si>
  <si>
    <t>35</t>
  </si>
  <si>
    <t>43</t>
  </si>
  <si>
    <t xml:space="preserve">Суммы по искам о возмещении вреда,  причиненного окружающей среде
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</si>
  <si>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платы»</t>
  </si>
  <si>
    <t>007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</si>
  <si>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</si>
  <si>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</si>
  <si>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</si>
  <si>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</si>
  <si>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</si>
  <si>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</si>
  <si>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1</t>
  </si>
  <si>
    <t>НАЛОГИ НА ПРИБЫЛЬ, ДОХОДЫ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</si>
  <si>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</si>
  <si>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Субсидии бюджетам субъектов Российской Федерации и муниципальных образований (межбюджетные субсидии)</t>
  </si>
  <si>
    <t>Государственная пошлина, по делам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</si>
  <si>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пошлина, по делам рассматриваемым в судах общей юрисдикции, мировыми судьями</t>
  </si>
  <si>
    <t>Плата за сбросы загрязняющих  веществ  в  водные    объекты</t>
  </si>
  <si>
    <t xml:space="preserve">Прочие доходы от оказания платных услуг  (работ)  получателями  средств   бюджетов   муниципальных районов
</t>
  </si>
  <si>
    <t>Отчет о совместимости для приложение 4  Доходы.xls</t>
  </si>
  <si>
    <t>Дата отчета: 02.11.2013 16:05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</si>
  <si>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</si>
  <si>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</si>
  <si>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</si>
  <si>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</si>
  <si>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003</t>
  </si>
  <si>
    <t>Дотации бюджетам муниципальных районов на поддержку мер по обеспечению сбалансированности бюджетов</t>
  </si>
  <si>
    <t>230</t>
  </si>
  <si>
    <t>240</t>
  </si>
  <si>
    <t>250</t>
  </si>
  <si>
    <t>260</t>
  </si>
  <si>
    <t xml:space="preserve"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</si>
  <si>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</si>
  <si>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</si>
  <si>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</si>
  <si>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</si>
  <si>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</si>
  <si>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7511</t>
  </si>
  <si>
    <t>7588</t>
  </si>
  <si>
    <t>7564</t>
  </si>
  <si>
    <t>7552</t>
  </si>
  <si>
    <t>7554</t>
  </si>
  <si>
    <t>7566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</si>
  <si>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</si>
  <si>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7517</t>
  </si>
  <si>
    <t>7518</t>
  </si>
  <si>
    <t>0151</t>
  </si>
  <si>
    <t>7513</t>
  </si>
  <si>
    <t>7519</t>
  </si>
  <si>
    <t>7514</t>
  </si>
  <si>
    <t>7577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</si>
  <si>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</si>
  <si>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7604</t>
  </si>
  <si>
    <t>7601</t>
  </si>
  <si>
    <t>усл. Утвержд.</t>
  </si>
  <si>
    <t>всего расходов</t>
  </si>
  <si>
    <t xml:space="preserve">  2016 год</t>
  </si>
  <si>
    <t>Приложение 4</t>
  </si>
  <si>
    <t xml:space="preserve">  2017 год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</si>
  <si>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</si>
  <si>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</si>
  <si>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</si>
  <si>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Денежные взыскания (штрафы) за нарушение законодательства в области охраны окружающей среды
</t>
  </si>
  <si>
    <t>2711</t>
  </si>
  <si>
    <t>025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</si>
  <si>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</si>
  <si>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7429</t>
  </si>
  <si>
    <t>Доходы районного  бюджета  на 2016 год и плановый период 2017-2018 годов</t>
  </si>
  <si>
    <t xml:space="preserve">  2018 год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</si>
  <si>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</si>
  <si>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 xml:space="preserve">Налог на прибыль организаций, зачисляемый в бюджеты бюджетной системы Российской Федерации по соответствующим ставкам
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</si>
  <si>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</si>
  <si>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</si>
  <si>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</si>
  <si>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100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</si>
  <si>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</si>
  <si>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</si>
  <si>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</si>
  <si>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</si>
  <si>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</si>
  <si>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</si>
  <si>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</si>
  <si>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</si>
  <si>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</si>
  <si>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Плата за выбросы загрязняющих веществ в атмосферный воздух стационарными объектами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</si>
  <si>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</si>
  <si>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</si>
  <si>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</si>
  <si>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</si>
  <si>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</si>
  <si>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0275</t>
  </si>
  <si>
    <t>7570</t>
  </si>
  <si>
    <t>Код главного администратора доходов бюджета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</si>
  <si>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</si>
  <si>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</si>
  <si>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</si>
  <si>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</si>
  <si>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</si>
  <si>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</si>
  <si>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 xml:space="preserve">Код вида доходов бюджетов
</t>
  </si>
  <si>
    <t xml:space="preserve">Код подвида доходов бюджетов
</t>
  </si>
  <si>
    <t xml:space="preserve">Наименование групп, подгрупп, статей, подстатей, элементов, групп подвидов доходов, аналитических групп подвида доходов бюджетов
</t>
  </si>
  <si>
    <t xml:space="preserve">Дотации бюджетам субъектов Российской Федерации и муниципальных образований
</t>
  </si>
  <si>
    <t xml:space="preserve">Дотации бюджетам муниципальных районов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</si>
  <si>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</si>
  <si>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 xml:space="preserve">Субвенции бюджетам субъектов Российской Федерации и муниципальных образований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</si>
  <si>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</si>
  <si>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</si>
  <si>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</si>
  <si>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</si>
  <si>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</si>
  <si>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</si>
  <si>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</si>
  <si>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</si>
  <si>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</si>
  <si>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</si>
  <si>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</si>
  <si>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</si>
  <si>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</si>
  <si>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</si>
  <si>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</si>
  <si>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</si>
  <si>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Иные межбюджетные трансферты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</si>
  <si>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</si>
  <si>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</si>
  <si>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</si>
  <si>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</si>
  <si>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</si>
  <si>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</si>
  <si>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</si>
  <si>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земельного законодательства
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</si>
  <si>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</si>
  <si>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Прочие поступления от денежных взысканий (штрафов) и иных сумм в возмещение ущерба
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</si>
  <si>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
</t>
  </si>
  <si>
    <t>081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</si>
  <si>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</si>
  <si>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069</t>
  </si>
  <si>
    <t>415</t>
  </si>
  <si>
    <t>ЗАДОЛЖЕННОСТЬ И ПЕРЕРАСЧЕТЫ ПО ОТМЕНЕННЫМ НАЛОГОВЫМ СБОРАМ И ИНЫМ ПЛАТЕЖАМ</t>
  </si>
  <si>
    <t>07</t>
  </si>
  <si>
    <t>Прочие налоги и сборы ( 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</si>
  <si>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</si>
  <si>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</si>
  <si>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</si>
  <si>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 налоги и сборы</t>
  </si>
  <si>
    <t>Прочие местные налоги и сборы, мобилизуемые на территориях муниципальных районов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</si>
  <si>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</si>
  <si>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НАЛОГОВЫЕ И НЕНАЛОГОВЫЕ ДОХОДЫ</t>
  </si>
  <si>
    <t>Дотации бюджетам муниципальных районов на выравнивание бюджетной обеспеченности муниципальных районов из регионального фонда финансовой поддержки</t>
  </si>
  <si>
    <t>Субвенции бюджетам муниципальных образований края на реализацию Закона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</si>
  <si>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</si>
  <si>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</si>
  <si>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</si>
  <si>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</t>
  </si>
  <si>
    <t>Субвенции на реализацию Закона края от 20 декабря 2007 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</si>
  <si>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бюджетам муниципальных образований края на реализацию Закона края от 27 декабря 2005 года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</si>
  <si>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</si>
  <si>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края на реализацию Закона края от 20 декабря 2012 года № 3-959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услуг"</t>
  </si>
  <si>
    <t>Субвенции на реализацию Закона края от 29 ноября 2005 года №16-4081 "О наделении органов местного самоуправления муниципальных районов и городских округов края государственными полномочиями по расчету и предоставлению дотаций поселениям, входящим в состав муниципального района края"</t>
  </si>
  <si>
    <t>Субвенции бюджетам муниципальных образований края на реализацию Закона края от 26 декабря 2006 года № 21-5589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</si>
  <si>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 xml:space="preserve">к Решению Тасеевского районного Совета депутатов от 29.12.2015 </t>
  </si>
  <si>
    <t>№ 2-14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</si>
</sst>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0" xfId="6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textRotation="90" wrapText="1"/>
    </xf>
    <xf numFmtId="49" fontId="7" fillId="0" borderId="10" xfId="60" applyNumberFormat="1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top"/>
    </xf>
    <xf numFmtId="49" fontId="3" fillId="0" borderId="10" xfId="60" applyNumberFormat="1" applyFont="1" applyFill="1" applyBorder="1" applyAlignment="1">
      <alignment horizontal="center" vertical="top"/>
    </xf>
    <xf numFmtId="49" fontId="5" fillId="0" borderId="10" xfId="6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5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right"/>
    </xf>
    <xf numFmtId="183" fontId="4" fillId="0" borderId="10" xfId="0" applyNumberFormat="1" applyFont="1" applyFill="1" applyBorder="1" applyAlignment="1">
      <alignment horizontal="right" vertical="top" wrapText="1"/>
    </xf>
    <xf numFmtId="183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vertical="center"/>
    </xf>
    <xf numFmtId="174" fontId="3" fillId="33" borderId="0" xfId="0" applyNumberFormat="1" applyFont="1" applyFill="1" applyAlignment="1">
      <alignment vertical="center"/>
    </xf>
    <xf numFmtId="17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1" xfId="62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184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15" xfId="60" applyNumberFormat="1" applyFont="1" applyFill="1" applyBorder="1" applyAlignment="1">
      <alignment horizontal="center" vertical="center"/>
    </xf>
    <xf numFmtId="49" fontId="7" fillId="0" borderId="16" xfId="60" applyNumberFormat="1" applyFont="1" applyFill="1" applyBorder="1" applyAlignment="1">
      <alignment horizontal="center" vertical="center"/>
    </xf>
    <xf numFmtId="49" fontId="7" fillId="0" borderId="17" xfId="6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74" fontId="7" fillId="0" borderId="11" xfId="0" applyNumberFormat="1" applyFont="1" applyFill="1" applyBorder="1" applyAlignment="1">
      <alignment horizontal="center" vertical="top" wrapText="1"/>
    </xf>
    <xf numFmtId="174" fontId="7" fillId="0" borderId="18" xfId="0" applyNumberFormat="1" applyFont="1" applyFill="1" applyBorder="1" applyAlignment="1">
      <alignment horizontal="center" vertical="top" wrapText="1"/>
    </xf>
    <xf numFmtId="174" fontId="7" fillId="0" borderId="19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7" fillId="0" borderId="10" xfId="60" applyNumberFormat="1" applyFont="1" applyFill="1" applyBorder="1" applyAlignment="1">
      <alignment horizontal="center" vertical="center"/>
    </xf>
    <xf numFmtId="49" fontId="7" fillId="0" borderId="20" xfId="60" applyNumberFormat="1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/>
    </xf>
    <xf numFmtId="174" fontId="5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6.125" style="0" customWidth="1"/>
    <col min="2" max="2" width="16.75390625" style="0" customWidth="1"/>
    <col min="3" max="3" width="17.00390625" style="0" customWidth="1"/>
  </cols>
  <sheetData>
    <row r="1" spans="1:2" ht="12.75">
      <c r="A1" t="s">
        <v>0</v>
      </c>
      <c r="B1" t="s">
        <v>1</v>
      </c>
    </row>
    <row r="2" spans="1:2" ht="12.75">
      <c r="A2" s="45">
        <v>300000</v>
      </c>
      <c r="B2" s="45">
        <v>2115</v>
      </c>
    </row>
    <row r="3" spans="1:3" ht="12.75">
      <c r="A3" s="45">
        <v>-850380</v>
      </c>
      <c r="B3" s="45">
        <v>844900</v>
      </c>
      <c r="C3">
        <v>844900</v>
      </c>
    </row>
    <row r="4" spans="1:3" ht="12.75">
      <c r="A4" s="45">
        <v>136206.9</v>
      </c>
      <c r="B4" s="45">
        <v>9000</v>
      </c>
      <c r="C4">
        <v>9000</v>
      </c>
    </row>
    <row r="5" spans="1:3" ht="12.75">
      <c r="A5" s="45">
        <v>-487500</v>
      </c>
      <c r="B5" s="45">
        <v>24000</v>
      </c>
      <c r="C5">
        <v>24000</v>
      </c>
    </row>
    <row r="6" spans="1:3" ht="12.75">
      <c r="A6" s="45">
        <v>3000000</v>
      </c>
      <c r="B6" s="45">
        <v>-152.22</v>
      </c>
      <c r="C6">
        <v>-2200</v>
      </c>
    </row>
    <row r="7" spans="1:3" ht="12.75">
      <c r="A7" s="45">
        <v>5811500</v>
      </c>
      <c r="B7" s="45">
        <v>-566667</v>
      </c>
      <c r="C7">
        <v>-47800</v>
      </c>
    </row>
    <row r="8" spans="1:3" ht="12.75">
      <c r="A8" s="45">
        <v>6100000</v>
      </c>
      <c r="B8" s="45">
        <v>-2200</v>
      </c>
      <c r="C8">
        <v>47800</v>
      </c>
    </row>
    <row r="9" spans="1:3" ht="12.75">
      <c r="A9" s="45"/>
      <c r="B9" s="45">
        <v>-47800</v>
      </c>
      <c r="C9">
        <v>-30800</v>
      </c>
    </row>
    <row r="10" spans="1:3" ht="12.75">
      <c r="A10" s="45"/>
      <c r="B10" s="45">
        <v>47800</v>
      </c>
      <c r="C10">
        <v>-1000</v>
      </c>
    </row>
    <row r="11" spans="1:3" ht="12.75">
      <c r="A11" s="45"/>
      <c r="B11" s="45">
        <v>-30800</v>
      </c>
      <c r="C11">
        <v>-10000</v>
      </c>
    </row>
    <row r="12" spans="1:3" ht="12.75">
      <c r="A12" s="45"/>
      <c r="B12" s="45">
        <v>-1000</v>
      </c>
      <c r="C12">
        <v>2200</v>
      </c>
    </row>
    <row r="13" spans="1:3" ht="12.75">
      <c r="A13" s="45"/>
      <c r="B13" s="45">
        <v>-10000</v>
      </c>
      <c r="C13">
        <v>5800</v>
      </c>
    </row>
    <row r="14" spans="1:2" ht="12.75">
      <c r="A14" s="45"/>
      <c r="B14" s="45">
        <v>2200</v>
      </c>
    </row>
    <row r="15" spans="1:2" ht="12.75">
      <c r="A15" s="45"/>
      <c r="B15" s="45">
        <v>547700</v>
      </c>
    </row>
    <row r="16" spans="1:2" ht="12.75">
      <c r="A16" s="45"/>
      <c r="B16" s="45">
        <v>5800</v>
      </c>
    </row>
    <row r="17" spans="1:3" ht="12.75">
      <c r="A17" s="45">
        <f>SUM(A2:A16)</f>
        <v>14009826.9</v>
      </c>
      <c r="B17" s="45">
        <f>SUM(B2:B16)</f>
        <v>824895.78</v>
      </c>
      <c r="C17" s="45">
        <f>SUM(C3:C16)</f>
        <v>841900</v>
      </c>
    </row>
    <row r="19" ht="12.75">
      <c r="B19" s="45">
        <f>B17+A17</f>
        <v>14834722.68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72"/>
  <sheetViews>
    <sheetView showZeros="0" tabSelected="1" view="pageBreakPreview" zoomScale="75" zoomScaleNormal="75" zoomScaleSheetLayoutView="75" zoomScalePageLayoutView="0" workbookViewId="0" topLeftCell="H1">
      <selection activeCell="M3" sqref="M3"/>
    </sheetView>
  </sheetViews>
  <sheetFormatPr defaultColWidth="12.00390625" defaultRowHeight="12.75" outlineLevelRow="4"/>
  <cols>
    <col min="1" max="1" width="5.00390625" style="3" customWidth="1"/>
    <col min="2" max="2" width="4.75390625" style="3" customWidth="1"/>
    <col min="3" max="3" width="4.625" style="3" customWidth="1"/>
    <col min="4" max="4" width="3.625" style="3" customWidth="1"/>
    <col min="5" max="5" width="5.125" style="3" customWidth="1"/>
    <col min="6" max="6" width="5.00390625" style="3" customWidth="1"/>
    <col min="7" max="7" width="8.25390625" style="3" customWidth="1"/>
    <col min="8" max="8" width="8.875" style="3" customWidth="1"/>
    <col min="9" max="9" width="65.00390625" style="32" customWidth="1"/>
    <col min="10" max="10" width="0.6171875" style="5" hidden="1" customWidth="1"/>
    <col min="11" max="11" width="22.25390625" style="5" customWidth="1"/>
    <col min="12" max="12" width="20.625" style="5" customWidth="1"/>
    <col min="13" max="13" width="21.125" style="5" customWidth="1"/>
    <col min="14" max="14" width="19.00390625" style="5" customWidth="1"/>
    <col min="15" max="17" width="12.00390625" style="5" hidden="1" customWidth="1"/>
    <col min="18" max="22" width="12.00390625" style="4" hidden="1" customWidth="1"/>
    <col min="23" max="23" width="15.125" style="4" customWidth="1"/>
    <col min="24" max="24" width="18.875" style="4" customWidth="1"/>
    <col min="25" max="25" width="15.25390625" style="4" customWidth="1"/>
    <col min="26" max="16384" width="12.00390625" style="4" customWidth="1"/>
  </cols>
  <sheetData>
    <row r="1" spans="11:14" ht="18.75" customHeight="1">
      <c r="K1" s="8"/>
      <c r="L1" s="93" t="s">
        <v>142</v>
      </c>
      <c r="M1" s="93"/>
      <c r="N1" s="8"/>
    </row>
    <row r="2" spans="11:14" ht="57" customHeight="1">
      <c r="K2" s="8"/>
      <c r="L2" s="94" t="s">
        <v>245</v>
      </c>
      <c r="M2" s="94"/>
      <c r="N2" s="39"/>
    </row>
    <row r="3" spans="11:14" ht="18.75" customHeight="1">
      <c r="K3" s="8"/>
      <c r="L3" s="8"/>
      <c r="M3" s="8" t="s">
        <v>246</v>
      </c>
      <c r="N3" s="39"/>
    </row>
    <row r="4" spans="1:14" ht="18.75">
      <c r="A4" s="75" t="s">
        <v>152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2"/>
      <c r="M4" s="2"/>
      <c r="N4" s="27"/>
    </row>
    <row r="5" spans="9:14" ht="18.75">
      <c r="I5" s="33"/>
      <c r="J5" s="2"/>
      <c r="K5" s="20"/>
      <c r="L5" s="20"/>
      <c r="M5" s="20" t="s">
        <v>66</v>
      </c>
      <c r="N5" s="20"/>
    </row>
    <row r="6" spans="1:17" ht="15.75" customHeight="1">
      <c r="A6" s="76" t="s">
        <v>91</v>
      </c>
      <c r="B6" s="77"/>
      <c r="C6" s="77"/>
      <c r="D6" s="77"/>
      <c r="E6" s="77"/>
      <c r="F6" s="77"/>
      <c r="G6" s="77"/>
      <c r="H6" s="78"/>
      <c r="I6" s="79" t="s">
        <v>186</v>
      </c>
      <c r="J6" s="82"/>
      <c r="K6" s="85" t="s">
        <v>141</v>
      </c>
      <c r="L6" s="95" t="s">
        <v>143</v>
      </c>
      <c r="M6" s="95" t="s">
        <v>153</v>
      </c>
      <c r="Q6" s="4"/>
    </row>
    <row r="7" spans="1:17" ht="30.75" customHeight="1">
      <c r="A7" s="91" t="s">
        <v>177</v>
      </c>
      <c r="B7" s="88" t="s">
        <v>184</v>
      </c>
      <c r="C7" s="90"/>
      <c r="D7" s="90"/>
      <c r="E7" s="90"/>
      <c r="F7" s="90"/>
      <c r="G7" s="88" t="s">
        <v>185</v>
      </c>
      <c r="H7" s="89"/>
      <c r="I7" s="80"/>
      <c r="J7" s="83"/>
      <c r="K7" s="86"/>
      <c r="L7" s="95"/>
      <c r="M7" s="95"/>
      <c r="Q7" s="4"/>
    </row>
    <row r="8" spans="1:16" s="10" customFormat="1" ht="178.5" customHeight="1">
      <c r="A8" s="92"/>
      <c r="B8" s="15" t="s">
        <v>183</v>
      </c>
      <c r="C8" s="15" t="s">
        <v>178</v>
      </c>
      <c r="D8" s="15" t="s">
        <v>179</v>
      </c>
      <c r="E8" s="15" t="s">
        <v>180</v>
      </c>
      <c r="F8" s="15" t="s">
        <v>181</v>
      </c>
      <c r="G8" s="15" t="s">
        <v>182</v>
      </c>
      <c r="H8" s="15" t="s">
        <v>183</v>
      </c>
      <c r="I8" s="81"/>
      <c r="J8" s="84"/>
      <c r="K8" s="87"/>
      <c r="L8" s="96"/>
      <c r="M8" s="96"/>
      <c r="N8" s="9"/>
      <c r="O8" s="9"/>
      <c r="P8" s="9"/>
    </row>
    <row r="9" spans="1:17" s="10" customFormat="1" ht="15.75">
      <c r="A9" s="16" t="s">
        <v>96</v>
      </c>
      <c r="B9" s="16" t="s">
        <v>19</v>
      </c>
      <c r="C9" s="16" t="s">
        <v>20</v>
      </c>
      <c r="D9" s="16" t="s">
        <v>28</v>
      </c>
      <c r="E9" s="16" t="s">
        <v>29</v>
      </c>
      <c r="F9" s="16" t="s">
        <v>30</v>
      </c>
      <c r="G9" s="16" t="s">
        <v>31</v>
      </c>
      <c r="H9" s="16" t="s">
        <v>32</v>
      </c>
      <c r="I9" s="34">
        <v>9</v>
      </c>
      <c r="J9" s="14"/>
      <c r="K9" s="14">
        <v>10</v>
      </c>
      <c r="L9" s="14">
        <v>11</v>
      </c>
      <c r="M9" s="14">
        <v>12</v>
      </c>
      <c r="N9" s="28"/>
      <c r="O9" s="9"/>
      <c r="P9" s="9"/>
      <c r="Q9" s="9"/>
    </row>
    <row r="10" spans="1:17" s="11" customFormat="1" ht="15.75">
      <c r="A10" s="17" t="s">
        <v>25</v>
      </c>
      <c r="B10" s="17" t="s">
        <v>96</v>
      </c>
      <c r="C10" s="17" t="s">
        <v>3</v>
      </c>
      <c r="D10" s="17" t="s">
        <v>3</v>
      </c>
      <c r="E10" s="17" t="s">
        <v>25</v>
      </c>
      <c r="F10" s="17" t="s">
        <v>3</v>
      </c>
      <c r="G10" s="17" t="s">
        <v>4</v>
      </c>
      <c r="H10" s="17" t="s">
        <v>25</v>
      </c>
      <c r="I10" s="71" t="s">
        <v>232</v>
      </c>
      <c r="J10" s="21"/>
      <c r="K10" s="40">
        <f>K11+K21+K26+K31+K34+K40+K47+K51+K55+K62</f>
        <v>28533941</v>
      </c>
      <c r="L10" s="40">
        <f>L11+L21+L26+L31+L34+L40+L47+L51+L55+L62</f>
        <v>29022722</v>
      </c>
      <c r="M10" s="40">
        <f>M11+M21+M26+M31+M34+M40+M47+M51+M55+M62</f>
        <v>25140027</v>
      </c>
      <c r="N10" s="29"/>
      <c r="O10" s="5"/>
      <c r="P10" s="5"/>
      <c r="Q10" s="5"/>
    </row>
    <row r="11" spans="1:17" s="1" customFormat="1" ht="21" customHeight="1" outlineLevel="1">
      <c r="A11" s="18" t="s">
        <v>26</v>
      </c>
      <c r="B11" s="18" t="s">
        <v>96</v>
      </c>
      <c r="C11" s="18" t="s">
        <v>5</v>
      </c>
      <c r="D11" s="18" t="s">
        <v>3</v>
      </c>
      <c r="E11" s="18" t="s">
        <v>25</v>
      </c>
      <c r="F11" s="18" t="s">
        <v>3</v>
      </c>
      <c r="G11" s="18" t="s">
        <v>4</v>
      </c>
      <c r="H11" s="18" t="s">
        <v>25</v>
      </c>
      <c r="I11" s="35" t="s">
        <v>97</v>
      </c>
      <c r="J11" s="22"/>
      <c r="K11" s="40">
        <f>K12+K15</f>
        <v>15349170</v>
      </c>
      <c r="L11" s="40">
        <f>L12+L15</f>
        <v>15470250</v>
      </c>
      <c r="M11" s="40">
        <f>M12+M15</f>
        <v>15402920</v>
      </c>
      <c r="N11" s="30"/>
      <c r="O11" s="6"/>
      <c r="P11" s="6"/>
      <c r="Q11" s="6"/>
    </row>
    <row r="12" spans="1:17" s="1" customFormat="1" ht="21" customHeight="1" outlineLevel="2">
      <c r="A12" s="18" t="s">
        <v>26</v>
      </c>
      <c r="B12" s="18" t="s">
        <v>96</v>
      </c>
      <c r="C12" s="18" t="s">
        <v>5</v>
      </c>
      <c r="D12" s="18" t="s">
        <v>5</v>
      </c>
      <c r="E12" s="18" t="s">
        <v>25</v>
      </c>
      <c r="F12" s="18" t="s">
        <v>3</v>
      </c>
      <c r="G12" s="18" t="s">
        <v>4</v>
      </c>
      <c r="H12" s="18" t="s">
        <v>7</v>
      </c>
      <c r="I12" s="35" t="s">
        <v>27</v>
      </c>
      <c r="J12" s="22"/>
      <c r="K12" s="40">
        <f aca="true" t="shared" si="0" ref="K12:M13">K13</f>
        <v>37100</v>
      </c>
      <c r="L12" s="40">
        <f t="shared" si="0"/>
        <v>37800</v>
      </c>
      <c r="M12" s="40">
        <f t="shared" si="0"/>
        <v>38500</v>
      </c>
      <c r="N12" s="30"/>
      <c r="O12" s="6"/>
      <c r="P12" s="6"/>
      <c r="Q12" s="6"/>
    </row>
    <row r="13" spans="1:17" s="1" customFormat="1" ht="48.75" customHeight="1" outlineLevel="3">
      <c r="A13" s="18" t="s">
        <v>26</v>
      </c>
      <c r="B13" s="18" t="s">
        <v>96</v>
      </c>
      <c r="C13" s="18" t="s">
        <v>5</v>
      </c>
      <c r="D13" s="18" t="s">
        <v>5</v>
      </c>
      <c r="E13" s="18" t="s">
        <v>6</v>
      </c>
      <c r="F13" s="18" t="s">
        <v>3</v>
      </c>
      <c r="G13" s="18" t="s">
        <v>4</v>
      </c>
      <c r="H13" s="18" t="s">
        <v>7</v>
      </c>
      <c r="I13" s="35" t="s">
        <v>155</v>
      </c>
      <c r="J13" s="23"/>
      <c r="K13" s="40">
        <f t="shared" si="0"/>
        <v>37100</v>
      </c>
      <c r="L13" s="40">
        <f t="shared" si="0"/>
        <v>37800</v>
      </c>
      <c r="M13" s="40">
        <f t="shared" si="0"/>
        <v>38500</v>
      </c>
      <c r="N13" s="30"/>
      <c r="O13" s="6"/>
      <c r="P13" s="6"/>
      <c r="Q13" s="6"/>
    </row>
    <row r="14" spans="1:14" ht="43.5" customHeight="1" outlineLevel="4">
      <c r="A14" s="18" t="s">
        <v>26</v>
      </c>
      <c r="B14" s="18" t="s">
        <v>96</v>
      </c>
      <c r="C14" s="18" t="s">
        <v>5</v>
      </c>
      <c r="D14" s="18" t="s">
        <v>5</v>
      </c>
      <c r="E14" s="18" t="s">
        <v>8</v>
      </c>
      <c r="F14" s="18" t="s">
        <v>9</v>
      </c>
      <c r="G14" s="18" t="s">
        <v>4</v>
      </c>
      <c r="H14" s="18" t="s">
        <v>7</v>
      </c>
      <c r="I14" s="36" t="s">
        <v>154</v>
      </c>
      <c r="J14" s="21"/>
      <c r="K14" s="40">
        <v>37100</v>
      </c>
      <c r="L14" s="40">
        <v>37800</v>
      </c>
      <c r="M14" s="40">
        <v>38500</v>
      </c>
      <c r="N14" s="29"/>
    </row>
    <row r="15" spans="1:17" s="1" customFormat="1" ht="21" customHeight="1" outlineLevel="2">
      <c r="A15" s="18" t="s">
        <v>26</v>
      </c>
      <c r="B15" s="18" t="s">
        <v>96</v>
      </c>
      <c r="C15" s="18" t="s">
        <v>5</v>
      </c>
      <c r="D15" s="18" t="s">
        <v>9</v>
      </c>
      <c r="E15" s="18" t="s">
        <v>25</v>
      </c>
      <c r="F15" s="18" t="s">
        <v>5</v>
      </c>
      <c r="G15" s="18" t="s">
        <v>4</v>
      </c>
      <c r="H15" s="18" t="s">
        <v>7</v>
      </c>
      <c r="I15" s="35" t="s">
        <v>2</v>
      </c>
      <c r="J15" s="23"/>
      <c r="K15" s="40">
        <f>K16+K17+K18+K19</f>
        <v>15312070</v>
      </c>
      <c r="L15" s="40">
        <f>L16+L17+L18+L19</f>
        <v>15432450</v>
      </c>
      <c r="M15" s="40">
        <f>M16+M17+M18+M19</f>
        <v>15364420</v>
      </c>
      <c r="N15" s="30"/>
      <c r="O15" s="6"/>
      <c r="P15" s="6"/>
      <c r="Q15" s="6"/>
    </row>
    <row r="16" spans="1:14" ht="66" customHeight="1" outlineLevel="4">
      <c r="A16" s="18" t="s">
        <v>26</v>
      </c>
      <c r="B16" s="18" t="s">
        <v>96</v>
      </c>
      <c r="C16" s="18" t="s">
        <v>5</v>
      </c>
      <c r="D16" s="18" t="s">
        <v>9</v>
      </c>
      <c r="E16" s="18" t="s">
        <v>6</v>
      </c>
      <c r="F16" s="18" t="s">
        <v>5</v>
      </c>
      <c r="G16" s="18" t="s">
        <v>4</v>
      </c>
      <c r="H16" s="18" t="s">
        <v>7</v>
      </c>
      <c r="I16" s="36" t="s">
        <v>156</v>
      </c>
      <c r="J16" s="21"/>
      <c r="K16" s="40">
        <v>14777540</v>
      </c>
      <c r="L16" s="40">
        <v>14894340</v>
      </c>
      <c r="M16" s="40">
        <v>14824570</v>
      </c>
      <c r="N16" s="29"/>
    </row>
    <row r="17" spans="1:14" ht="93.75" customHeight="1" outlineLevel="4">
      <c r="A17" s="18" t="s">
        <v>26</v>
      </c>
      <c r="B17" s="18" t="s">
        <v>96</v>
      </c>
      <c r="C17" s="18" t="s">
        <v>5</v>
      </c>
      <c r="D17" s="18" t="s">
        <v>9</v>
      </c>
      <c r="E17" s="18" t="s">
        <v>10</v>
      </c>
      <c r="F17" s="18" t="s">
        <v>5</v>
      </c>
      <c r="G17" s="18" t="s">
        <v>4</v>
      </c>
      <c r="H17" s="18" t="s">
        <v>7</v>
      </c>
      <c r="I17" s="36" t="s">
        <v>157</v>
      </c>
      <c r="J17" s="25"/>
      <c r="K17" s="40">
        <v>479670</v>
      </c>
      <c r="L17" s="40">
        <v>479670</v>
      </c>
      <c r="M17" s="40">
        <v>479170</v>
      </c>
      <c r="N17" s="29"/>
    </row>
    <row r="18" spans="1:14" ht="57" customHeight="1" outlineLevel="4">
      <c r="A18" s="18" t="s">
        <v>26</v>
      </c>
      <c r="B18" s="18" t="s">
        <v>96</v>
      </c>
      <c r="C18" s="18" t="s">
        <v>5</v>
      </c>
      <c r="D18" s="18" t="s">
        <v>9</v>
      </c>
      <c r="E18" s="18" t="s">
        <v>38</v>
      </c>
      <c r="F18" s="18" t="s">
        <v>5</v>
      </c>
      <c r="G18" s="18" t="s">
        <v>4</v>
      </c>
      <c r="H18" s="18" t="s">
        <v>7</v>
      </c>
      <c r="I18" s="36" t="s">
        <v>158</v>
      </c>
      <c r="J18" s="25"/>
      <c r="K18" s="40">
        <v>53800</v>
      </c>
      <c r="L18" s="40">
        <f>55430+1800</f>
        <v>57230</v>
      </c>
      <c r="M18" s="40">
        <v>59430</v>
      </c>
      <c r="N18" s="29"/>
    </row>
    <row r="19" spans="1:14" ht="57" customHeight="1" outlineLevel="4">
      <c r="A19" s="18" t="s">
        <v>26</v>
      </c>
      <c r="B19" s="18" t="s">
        <v>96</v>
      </c>
      <c r="C19" s="18" t="s">
        <v>5</v>
      </c>
      <c r="D19" s="18" t="s">
        <v>9</v>
      </c>
      <c r="E19" s="18" t="s">
        <v>75</v>
      </c>
      <c r="F19" s="18" t="s">
        <v>5</v>
      </c>
      <c r="G19" s="18" t="s">
        <v>4</v>
      </c>
      <c r="H19" s="18" t="s">
        <v>7</v>
      </c>
      <c r="I19" s="36" t="s">
        <v>231</v>
      </c>
      <c r="J19" s="25"/>
      <c r="K19" s="40">
        <v>1060</v>
      </c>
      <c r="L19" s="40">
        <v>1210</v>
      </c>
      <c r="M19" s="40">
        <v>1250</v>
      </c>
      <c r="N19" s="29"/>
    </row>
    <row r="20" spans="1:14" ht="57" customHeight="1" outlineLevel="4">
      <c r="A20" s="18" t="s">
        <v>25</v>
      </c>
      <c r="B20" s="18" t="s">
        <v>96</v>
      </c>
      <c r="C20" s="18" t="s">
        <v>12</v>
      </c>
      <c r="D20" s="18" t="s">
        <v>9</v>
      </c>
      <c r="E20" s="18" t="s">
        <v>25</v>
      </c>
      <c r="F20" s="18" t="s">
        <v>5</v>
      </c>
      <c r="G20" s="18" t="s">
        <v>4</v>
      </c>
      <c r="H20" s="18" t="s">
        <v>7</v>
      </c>
      <c r="I20" s="35" t="s">
        <v>160</v>
      </c>
      <c r="J20" s="25"/>
      <c r="K20" s="40">
        <f>K21</f>
        <v>34851</v>
      </c>
      <c r="L20" s="40">
        <f>L21</f>
        <v>27942</v>
      </c>
      <c r="M20" s="40">
        <f>M21</f>
        <v>28847</v>
      </c>
      <c r="N20" s="29"/>
    </row>
    <row r="21" spans="1:14" ht="40.5" customHeight="1" outlineLevel="4">
      <c r="A21" s="18" t="s">
        <v>159</v>
      </c>
      <c r="B21" s="18" t="s">
        <v>96</v>
      </c>
      <c r="C21" s="18" t="s">
        <v>12</v>
      </c>
      <c r="D21" s="18" t="s">
        <v>9</v>
      </c>
      <c r="E21" s="18" t="s">
        <v>25</v>
      </c>
      <c r="F21" s="18" t="s">
        <v>5</v>
      </c>
      <c r="G21" s="18" t="s">
        <v>4</v>
      </c>
      <c r="H21" s="18" t="s">
        <v>7</v>
      </c>
      <c r="I21" s="36" t="s">
        <v>161</v>
      </c>
      <c r="J21" s="25"/>
      <c r="K21" s="40">
        <f>K22+K23+K24+K25</f>
        <v>34851</v>
      </c>
      <c r="L21" s="40">
        <f>L22+L23+L24+L25</f>
        <v>27942</v>
      </c>
      <c r="M21" s="40">
        <f>M22+M23+M24+M25</f>
        <v>28847</v>
      </c>
      <c r="N21" s="29"/>
    </row>
    <row r="22" spans="1:14" ht="57.75" customHeight="1" outlineLevel="4">
      <c r="A22" s="18" t="s">
        <v>159</v>
      </c>
      <c r="B22" s="18" t="s">
        <v>96</v>
      </c>
      <c r="C22" s="18" t="s">
        <v>12</v>
      </c>
      <c r="D22" s="18" t="s">
        <v>9</v>
      </c>
      <c r="E22" s="18" t="s">
        <v>112</v>
      </c>
      <c r="F22" s="18" t="s">
        <v>5</v>
      </c>
      <c r="G22" s="18" t="s">
        <v>4</v>
      </c>
      <c r="H22" s="18" t="s">
        <v>7</v>
      </c>
      <c r="I22" s="36" t="s">
        <v>162</v>
      </c>
      <c r="J22" s="25"/>
      <c r="K22" s="40">
        <v>11124</v>
      </c>
      <c r="L22" s="40">
        <v>10174</v>
      </c>
      <c r="M22" s="40">
        <v>10684</v>
      </c>
      <c r="N22" s="29"/>
    </row>
    <row r="23" spans="1:14" ht="69.75" customHeight="1" outlineLevel="4">
      <c r="A23" s="18" t="s">
        <v>159</v>
      </c>
      <c r="B23" s="18" t="s">
        <v>96</v>
      </c>
      <c r="C23" s="18" t="s">
        <v>12</v>
      </c>
      <c r="D23" s="18" t="s">
        <v>9</v>
      </c>
      <c r="E23" s="18" t="s">
        <v>113</v>
      </c>
      <c r="F23" s="18" t="s">
        <v>5</v>
      </c>
      <c r="G23" s="18" t="s">
        <v>4</v>
      </c>
      <c r="H23" s="18" t="s">
        <v>7</v>
      </c>
      <c r="I23" s="36" t="s">
        <v>144</v>
      </c>
      <c r="J23" s="25"/>
      <c r="K23" s="40">
        <v>235</v>
      </c>
      <c r="L23" s="40">
        <v>200</v>
      </c>
      <c r="M23" s="40">
        <v>213</v>
      </c>
      <c r="N23" s="29"/>
    </row>
    <row r="24" spans="1:14" ht="62.25" customHeight="1" outlineLevel="4">
      <c r="A24" s="18" t="s">
        <v>159</v>
      </c>
      <c r="B24" s="18" t="s">
        <v>96</v>
      </c>
      <c r="C24" s="18" t="s">
        <v>12</v>
      </c>
      <c r="D24" s="18" t="s">
        <v>9</v>
      </c>
      <c r="E24" s="18" t="s">
        <v>114</v>
      </c>
      <c r="F24" s="18" t="s">
        <v>5</v>
      </c>
      <c r="G24" s="18" t="s">
        <v>4</v>
      </c>
      <c r="H24" s="18" t="s">
        <v>7</v>
      </c>
      <c r="I24" s="36" t="s">
        <v>163</v>
      </c>
      <c r="J24" s="25"/>
      <c r="K24" s="40">
        <v>25753</v>
      </c>
      <c r="L24" s="40">
        <v>19576</v>
      </c>
      <c r="M24" s="40">
        <v>19958</v>
      </c>
      <c r="N24" s="29"/>
    </row>
    <row r="25" spans="1:14" ht="57" customHeight="1" outlineLevel="4">
      <c r="A25" s="18" t="s">
        <v>159</v>
      </c>
      <c r="B25" s="18" t="s">
        <v>96</v>
      </c>
      <c r="C25" s="18" t="s">
        <v>12</v>
      </c>
      <c r="D25" s="18" t="s">
        <v>9</v>
      </c>
      <c r="E25" s="18" t="s">
        <v>115</v>
      </c>
      <c r="F25" s="18" t="s">
        <v>5</v>
      </c>
      <c r="G25" s="18" t="s">
        <v>4</v>
      </c>
      <c r="H25" s="18" t="s">
        <v>7</v>
      </c>
      <c r="I25" s="36" t="s">
        <v>145</v>
      </c>
      <c r="J25" s="25"/>
      <c r="K25" s="40">
        <v>-2261</v>
      </c>
      <c r="L25" s="40">
        <v>-2008</v>
      </c>
      <c r="M25" s="40">
        <v>-2008</v>
      </c>
      <c r="N25" s="29"/>
    </row>
    <row r="26" spans="1:17" s="1" customFormat="1" ht="15.75" outlineLevel="1">
      <c r="A26" s="18" t="s">
        <v>26</v>
      </c>
      <c r="B26" s="18" t="s">
        <v>96</v>
      </c>
      <c r="C26" s="18" t="s">
        <v>15</v>
      </c>
      <c r="D26" s="18" t="s">
        <v>3</v>
      </c>
      <c r="E26" s="18" t="s">
        <v>25</v>
      </c>
      <c r="F26" s="18" t="s">
        <v>3</v>
      </c>
      <c r="G26" s="18" t="s">
        <v>4</v>
      </c>
      <c r="H26" s="18" t="s">
        <v>25</v>
      </c>
      <c r="I26" s="35" t="s">
        <v>22</v>
      </c>
      <c r="J26" s="23"/>
      <c r="K26" s="40">
        <f>K27+K29</f>
        <v>5878810</v>
      </c>
      <c r="L26" s="40">
        <f>L27+L29</f>
        <v>6032980</v>
      </c>
      <c r="M26" s="40">
        <f>M27+M29</f>
        <v>1779430</v>
      </c>
      <c r="N26" s="30"/>
      <c r="O26" s="6"/>
      <c r="P26" s="6"/>
      <c r="Q26" s="6"/>
    </row>
    <row r="27" spans="1:14" ht="30" outlineLevel="3">
      <c r="A27" s="18" t="s">
        <v>26</v>
      </c>
      <c r="B27" s="18" t="s">
        <v>96</v>
      </c>
      <c r="C27" s="18" t="s">
        <v>15</v>
      </c>
      <c r="D27" s="18" t="s">
        <v>9</v>
      </c>
      <c r="E27" s="18" t="s">
        <v>25</v>
      </c>
      <c r="F27" s="18" t="s">
        <v>9</v>
      </c>
      <c r="G27" s="18" t="s">
        <v>4</v>
      </c>
      <c r="H27" s="18" t="s">
        <v>7</v>
      </c>
      <c r="I27" s="35" t="s">
        <v>33</v>
      </c>
      <c r="J27" s="24"/>
      <c r="K27" s="40">
        <f>K28</f>
        <v>5562000</v>
      </c>
      <c r="L27" s="40">
        <f>L28</f>
        <v>5700000</v>
      </c>
      <c r="M27" s="40">
        <f>M28</f>
        <v>1419300</v>
      </c>
      <c r="N27" s="30"/>
    </row>
    <row r="28" spans="1:14" ht="30" outlineLevel="3">
      <c r="A28" s="18" t="s">
        <v>26</v>
      </c>
      <c r="B28" s="18" t="s">
        <v>96</v>
      </c>
      <c r="C28" s="18" t="s">
        <v>15</v>
      </c>
      <c r="D28" s="18" t="s">
        <v>9</v>
      </c>
      <c r="E28" s="18" t="s">
        <v>6</v>
      </c>
      <c r="F28" s="18" t="s">
        <v>9</v>
      </c>
      <c r="G28" s="18" t="s">
        <v>4</v>
      </c>
      <c r="H28" s="18" t="s">
        <v>7</v>
      </c>
      <c r="I28" s="35" t="s">
        <v>33</v>
      </c>
      <c r="J28" s="24"/>
      <c r="K28" s="40">
        <v>5562000</v>
      </c>
      <c r="L28" s="40">
        <v>5700000</v>
      </c>
      <c r="M28" s="40">
        <v>1419300</v>
      </c>
      <c r="N28" s="30"/>
    </row>
    <row r="29" spans="1:17" s="1" customFormat="1" ht="15.75" outlineLevel="2">
      <c r="A29" s="18" t="s">
        <v>26</v>
      </c>
      <c r="B29" s="18" t="s">
        <v>96</v>
      </c>
      <c r="C29" s="18" t="s">
        <v>15</v>
      </c>
      <c r="D29" s="18" t="s">
        <v>12</v>
      </c>
      <c r="E29" s="18" t="s">
        <v>25</v>
      </c>
      <c r="F29" s="18" t="s">
        <v>5</v>
      </c>
      <c r="G29" s="18" t="s">
        <v>4</v>
      </c>
      <c r="H29" s="18" t="s">
        <v>7</v>
      </c>
      <c r="I29" s="35" t="s">
        <v>23</v>
      </c>
      <c r="J29" s="24"/>
      <c r="K29" s="40">
        <f>K30</f>
        <v>316810</v>
      </c>
      <c r="L29" s="40">
        <f>L30</f>
        <v>332980</v>
      </c>
      <c r="M29" s="40">
        <f>M30</f>
        <v>360130</v>
      </c>
      <c r="N29" s="30"/>
      <c r="O29" s="6"/>
      <c r="P29" s="6"/>
      <c r="Q29" s="6"/>
    </row>
    <row r="30" spans="1:17" s="1" customFormat="1" ht="15.75" outlineLevel="2">
      <c r="A30" s="18" t="s">
        <v>26</v>
      </c>
      <c r="B30" s="18" t="s">
        <v>96</v>
      </c>
      <c r="C30" s="18" t="s">
        <v>15</v>
      </c>
      <c r="D30" s="18" t="s">
        <v>12</v>
      </c>
      <c r="E30" s="18" t="s">
        <v>6</v>
      </c>
      <c r="F30" s="18" t="s">
        <v>5</v>
      </c>
      <c r="G30" s="18" t="s">
        <v>4</v>
      </c>
      <c r="H30" s="18" t="s">
        <v>7</v>
      </c>
      <c r="I30" s="35" t="s">
        <v>23</v>
      </c>
      <c r="J30" s="24"/>
      <c r="K30" s="40">
        <v>316810</v>
      </c>
      <c r="L30" s="40">
        <v>332980</v>
      </c>
      <c r="M30" s="40">
        <v>360130</v>
      </c>
      <c r="N30" s="30"/>
      <c r="O30" s="6"/>
      <c r="P30" s="6"/>
      <c r="Q30" s="6"/>
    </row>
    <row r="31" spans="1:17" s="1" customFormat="1" ht="15.75" outlineLevel="1">
      <c r="A31" s="18" t="s">
        <v>26</v>
      </c>
      <c r="B31" s="18" t="s">
        <v>96</v>
      </c>
      <c r="C31" s="18" t="s">
        <v>11</v>
      </c>
      <c r="D31" s="18" t="s">
        <v>3</v>
      </c>
      <c r="E31" s="18" t="s">
        <v>25</v>
      </c>
      <c r="F31" s="18" t="s">
        <v>3</v>
      </c>
      <c r="G31" s="18" t="s">
        <v>4</v>
      </c>
      <c r="H31" s="18" t="s">
        <v>25</v>
      </c>
      <c r="I31" s="35" t="s">
        <v>24</v>
      </c>
      <c r="J31" s="23"/>
      <c r="K31" s="40">
        <f aca="true" t="shared" si="1" ref="K31:M32">K32</f>
        <v>1396280</v>
      </c>
      <c r="L31" s="40">
        <f t="shared" si="1"/>
        <v>1364370</v>
      </c>
      <c r="M31" s="40">
        <f t="shared" si="1"/>
        <v>1603400</v>
      </c>
      <c r="N31" s="30"/>
      <c r="O31" s="6"/>
      <c r="P31" s="6"/>
      <c r="Q31" s="6"/>
    </row>
    <row r="32" spans="1:17" s="1" customFormat="1" ht="35.25" customHeight="1" outlineLevel="1">
      <c r="A32" s="18" t="s">
        <v>26</v>
      </c>
      <c r="B32" s="18" t="s">
        <v>96</v>
      </c>
      <c r="C32" s="18" t="s">
        <v>11</v>
      </c>
      <c r="D32" s="18" t="s">
        <v>12</v>
      </c>
      <c r="E32" s="18" t="s">
        <v>25</v>
      </c>
      <c r="F32" s="18" t="s">
        <v>5</v>
      </c>
      <c r="G32" s="18" t="s">
        <v>4</v>
      </c>
      <c r="H32" s="18" t="s">
        <v>7</v>
      </c>
      <c r="I32" s="35" t="s">
        <v>101</v>
      </c>
      <c r="J32" s="23"/>
      <c r="K32" s="40">
        <f t="shared" si="1"/>
        <v>1396280</v>
      </c>
      <c r="L32" s="40">
        <f t="shared" si="1"/>
        <v>1364370</v>
      </c>
      <c r="M32" s="40">
        <f t="shared" si="1"/>
        <v>1603400</v>
      </c>
      <c r="N32" s="30"/>
      <c r="O32" s="6"/>
      <c r="P32" s="6"/>
      <c r="Q32" s="6"/>
    </row>
    <row r="33" spans="1:17" s="1" customFormat="1" ht="50.25" customHeight="1" outlineLevel="1">
      <c r="A33" s="18" t="s">
        <v>26</v>
      </c>
      <c r="B33" s="18" t="s">
        <v>96</v>
      </c>
      <c r="C33" s="18" t="s">
        <v>11</v>
      </c>
      <c r="D33" s="18" t="s">
        <v>12</v>
      </c>
      <c r="E33" s="18" t="s">
        <v>6</v>
      </c>
      <c r="F33" s="18" t="s">
        <v>5</v>
      </c>
      <c r="G33" s="18" t="s">
        <v>4</v>
      </c>
      <c r="H33" s="18" t="s">
        <v>7</v>
      </c>
      <c r="I33" s="35" t="s">
        <v>100</v>
      </c>
      <c r="J33" s="23"/>
      <c r="K33" s="40">
        <v>1396280</v>
      </c>
      <c r="L33" s="40">
        <v>1364370</v>
      </c>
      <c r="M33" s="40">
        <v>1603400</v>
      </c>
      <c r="N33" s="30"/>
      <c r="O33" s="6"/>
      <c r="P33" s="6"/>
      <c r="Q33" s="6"/>
    </row>
    <row r="34" spans="1:17" s="1" customFormat="1" ht="30" customHeight="1" outlineLevel="1">
      <c r="A34" s="18" t="s">
        <v>26</v>
      </c>
      <c r="B34" s="18" t="s">
        <v>96</v>
      </c>
      <c r="C34" s="18" t="s">
        <v>58</v>
      </c>
      <c r="D34" s="18" t="s">
        <v>3</v>
      </c>
      <c r="E34" s="18" t="s">
        <v>25</v>
      </c>
      <c r="F34" s="18" t="s">
        <v>3</v>
      </c>
      <c r="G34" s="18" t="s">
        <v>4</v>
      </c>
      <c r="H34" s="18" t="s">
        <v>25</v>
      </c>
      <c r="I34" s="35" t="s">
        <v>223</v>
      </c>
      <c r="J34" s="23"/>
      <c r="K34" s="40">
        <f>K35</f>
        <v>590</v>
      </c>
      <c r="L34" s="40">
        <f>L35</f>
        <v>590</v>
      </c>
      <c r="M34" s="40">
        <f>M35</f>
        <v>590</v>
      </c>
      <c r="N34" s="30"/>
      <c r="O34" s="6"/>
      <c r="P34" s="6"/>
      <c r="Q34" s="6"/>
    </row>
    <row r="35" spans="1:17" s="1" customFormat="1" ht="31.5" customHeight="1" outlineLevel="1">
      <c r="A35" s="18" t="s">
        <v>26</v>
      </c>
      <c r="B35" s="18" t="s">
        <v>96</v>
      </c>
      <c r="C35" s="18" t="s">
        <v>58</v>
      </c>
      <c r="D35" s="18" t="s">
        <v>224</v>
      </c>
      <c r="E35" s="18" t="s">
        <v>25</v>
      </c>
      <c r="F35" s="18" t="s">
        <v>3</v>
      </c>
      <c r="G35" s="18" t="s">
        <v>4</v>
      </c>
      <c r="H35" s="18" t="s">
        <v>7</v>
      </c>
      <c r="I35" s="35" t="s">
        <v>225</v>
      </c>
      <c r="J35" s="23"/>
      <c r="K35" s="40">
        <f>K36+K38</f>
        <v>590</v>
      </c>
      <c r="L35" s="40">
        <f>L36+L38</f>
        <v>590</v>
      </c>
      <c r="M35" s="40">
        <f>M36+M38</f>
        <v>590</v>
      </c>
      <c r="N35" s="30"/>
      <c r="O35" s="6"/>
      <c r="P35" s="6"/>
      <c r="Q35" s="6"/>
    </row>
    <row r="36" spans="1:17" s="1" customFormat="1" ht="21" customHeight="1" outlineLevel="1">
      <c r="A36" s="18" t="s">
        <v>26</v>
      </c>
      <c r="B36" s="18" t="s">
        <v>96</v>
      </c>
      <c r="C36" s="18" t="s">
        <v>58</v>
      </c>
      <c r="D36" s="18" t="s">
        <v>224</v>
      </c>
      <c r="E36" s="18" t="s">
        <v>38</v>
      </c>
      <c r="F36" s="18" t="s">
        <v>3</v>
      </c>
      <c r="G36" s="18" t="s">
        <v>4</v>
      </c>
      <c r="H36" s="18" t="s">
        <v>7</v>
      </c>
      <c r="I36" s="35" t="s">
        <v>226</v>
      </c>
      <c r="J36" s="23"/>
      <c r="K36" s="40">
        <f>K37</f>
        <v>350</v>
      </c>
      <c r="L36" s="40">
        <f>L37</f>
        <v>350</v>
      </c>
      <c r="M36" s="40">
        <f>M37</f>
        <v>350</v>
      </c>
      <c r="N36" s="30"/>
      <c r="O36" s="6"/>
      <c r="P36" s="6"/>
      <c r="Q36" s="6"/>
    </row>
    <row r="37" spans="1:17" s="1" customFormat="1" ht="23.25" customHeight="1" outlineLevel="1">
      <c r="A37" s="18" t="s">
        <v>26</v>
      </c>
      <c r="B37" s="18" t="s">
        <v>96</v>
      </c>
      <c r="C37" s="18" t="s">
        <v>58</v>
      </c>
      <c r="D37" s="18" t="s">
        <v>224</v>
      </c>
      <c r="E37" s="18" t="s">
        <v>227</v>
      </c>
      <c r="F37" s="18" t="s">
        <v>15</v>
      </c>
      <c r="G37" s="18" t="s">
        <v>4</v>
      </c>
      <c r="H37" s="18" t="s">
        <v>7</v>
      </c>
      <c r="I37" s="35" t="s">
        <v>228</v>
      </c>
      <c r="J37" s="23"/>
      <c r="K37" s="40">
        <v>350</v>
      </c>
      <c r="L37" s="40">
        <v>350</v>
      </c>
      <c r="M37" s="40">
        <v>350</v>
      </c>
      <c r="N37" s="30"/>
      <c r="O37" s="6"/>
      <c r="P37" s="6"/>
      <c r="Q37" s="6"/>
    </row>
    <row r="38" spans="1:17" s="1" customFormat="1" ht="22.5" customHeight="1" outlineLevel="1">
      <c r="A38" s="18" t="s">
        <v>26</v>
      </c>
      <c r="B38" s="18" t="s">
        <v>96</v>
      </c>
      <c r="C38" s="18" t="s">
        <v>58</v>
      </c>
      <c r="D38" s="18" t="s">
        <v>224</v>
      </c>
      <c r="E38" s="18" t="s">
        <v>34</v>
      </c>
      <c r="F38" s="18" t="s">
        <v>3</v>
      </c>
      <c r="G38" s="18" t="s">
        <v>4</v>
      </c>
      <c r="H38" s="18" t="s">
        <v>7</v>
      </c>
      <c r="I38" s="35" t="s">
        <v>229</v>
      </c>
      <c r="J38" s="23"/>
      <c r="K38" s="40">
        <f>K39</f>
        <v>240</v>
      </c>
      <c r="L38" s="40">
        <f>L39</f>
        <v>240</v>
      </c>
      <c r="M38" s="40">
        <f>M39</f>
        <v>240</v>
      </c>
      <c r="N38" s="30"/>
      <c r="O38" s="6"/>
      <c r="P38" s="6"/>
      <c r="Q38" s="6"/>
    </row>
    <row r="39" spans="1:17" s="1" customFormat="1" ht="21" customHeight="1" outlineLevel="1">
      <c r="A39" s="18" t="s">
        <v>26</v>
      </c>
      <c r="B39" s="18" t="s">
        <v>96</v>
      </c>
      <c r="C39" s="18" t="s">
        <v>58</v>
      </c>
      <c r="D39" s="18" t="s">
        <v>224</v>
      </c>
      <c r="E39" s="18" t="s">
        <v>56</v>
      </c>
      <c r="F39" s="18" t="s">
        <v>15</v>
      </c>
      <c r="G39" s="18" t="s">
        <v>4</v>
      </c>
      <c r="H39" s="18" t="s">
        <v>7</v>
      </c>
      <c r="I39" s="35" t="s">
        <v>230</v>
      </c>
      <c r="J39" s="23"/>
      <c r="K39" s="40">
        <v>240</v>
      </c>
      <c r="L39" s="40">
        <v>240</v>
      </c>
      <c r="M39" s="40">
        <v>240</v>
      </c>
      <c r="N39" s="30"/>
      <c r="O39" s="6"/>
      <c r="P39" s="6"/>
      <c r="Q39" s="6"/>
    </row>
    <row r="40" spans="1:17" s="1" customFormat="1" ht="61.5" customHeight="1" outlineLevel="1">
      <c r="A40" s="18" t="s">
        <v>25</v>
      </c>
      <c r="B40" s="18" t="s">
        <v>96</v>
      </c>
      <c r="C40" s="18" t="s">
        <v>16</v>
      </c>
      <c r="D40" s="18" t="s">
        <v>3</v>
      </c>
      <c r="E40" s="18" t="s">
        <v>25</v>
      </c>
      <c r="F40" s="18" t="s">
        <v>3</v>
      </c>
      <c r="G40" s="18" t="s">
        <v>4</v>
      </c>
      <c r="H40" s="18" t="s">
        <v>25</v>
      </c>
      <c r="I40" s="35" t="s">
        <v>90</v>
      </c>
      <c r="J40" s="23"/>
      <c r="K40" s="40">
        <f>K41+K44</f>
        <v>3770130</v>
      </c>
      <c r="L40" s="40">
        <f>L41+L44</f>
        <v>3731130</v>
      </c>
      <c r="M40" s="40">
        <f>M41+M44</f>
        <v>3831130</v>
      </c>
      <c r="N40" s="30"/>
      <c r="O40" s="6"/>
      <c r="P40" s="6"/>
      <c r="Q40" s="6"/>
    </row>
    <row r="41" spans="1:17" s="1" customFormat="1" ht="98.25" customHeight="1" outlineLevel="1">
      <c r="A41" s="18" t="s">
        <v>76</v>
      </c>
      <c r="B41" s="18" t="s">
        <v>96</v>
      </c>
      <c r="C41" s="18" t="s">
        <v>16</v>
      </c>
      <c r="D41" s="18" t="s">
        <v>15</v>
      </c>
      <c r="E41" s="18" t="s">
        <v>25</v>
      </c>
      <c r="F41" s="18" t="s">
        <v>3</v>
      </c>
      <c r="G41" s="18" t="s">
        <v>4</v>
      </c>
      <c r="H41" s="18" t="s">
        <v>14</v>
      </c>
      <c r="I41" s="35" t="s">
        <v>164</v>
      </c>
      <c r="J41" s="23"/>
      <c r="K41" s="40">
        <f aca="true" t="shared" si="2" ref="K41:M42">K42</f>
        <v>2530000</v>
      </c>
      <c r="L41" s="40">
        <f t="shared" si="2"/>
        <v>2580000</v>
      </c>
      <c r="M41" s="40">
        <f t="shared" si="2"/>
        <v>2680000</v>
      </c>
      <c r="N41" s="30"/>
      <c r="O41" s="6"/>
      <c r="P41" s="6"/>
      <c r="Q41" s="6"/>
    </row>
    <row r="42" spans="1:17" s="1" customFormat="1" ht="80.25" customHeight="1" outlineLevel="1">
      <c r="A42" s="18" t="s">
        <v>76</v>
      </c>
      <c r="B42" s="18" t="s">
        <v>96</v>
      </c>
      <c r="C42" s="18" t="s">
        <v>16</v>
      </c>
      <c r="D42" s="18" t="s">
        <v>15</v>
      </c>
      <c r="E42" s="18" t="s">
        <v>6</v>
      </c>
      <c r="F42" s="18" t="s">
        <v>3</v>
      </c>
      <c r="G42" s="18" t="s">
        <v>4</v>
      </c>
      <c r="H42" s="18" t="s">
        <v>14</v>
      </c>
      <c r="I42" s="35" t="s">
        <v>146</v>
      </c>
      <c r="J42" s="23"/>
      <c r="K42" s="40">
        <f t="shared" si="2"/>
        <v>2530000</v>
      </c>
      <c r="L42" s="40">
        <f t="shared" si="2"/>
        <v>2580000</v>
      </c>
      <c r="M42" s="40">
        <f t="shared" si="2"/>
        <v>2680000</v>
      </c>
      <c r="N42" s="30"/>
      <c r="O42" s="6"/>
      <c r="P42" s="6"/>
      <c r="Q42" s="6"/>
    </row>
    <row r="43" spans="1:17" s="1" customFormat="1" ht="74.25" customHeight="1" outlineLevel="1">
      <c r="A43" s="18" t="s">
        <v>76</v>
      </c>
      <c r="B43" s="18" t="s">
        <v>96</v>
      </c>
      <c r="C43" s="18" t="s">
        <v>16</v>
      </c>
      <c r="D43" s="18" t="s">
        <v>15</v>
      </c>
      <c r="E43" s="18" t="s">
        <v>49</v>
      </c>
      <c r="F43" s="18" t="s">
        <v>35</v>
      </c>
      <c r="G43" s="18" t="s">
        <v>4</v>
      </c>
      <c r="H43" s="18" t="s">
        <v>14</v>
      </c>
      <c r="I43" s="35" t="s">
        <v>165</v>
      </c>
      <c r="J43" s="23"/>
      <c r="K43" s="40">
        <v>2530000</v>
      </c>
      <c r="L43" s="40">
        <v>2580000</v>
      </c>
      <c r="M43" s="40">
        <v>2680000</v>
      </c>
      <c r="N43" s="30"/>
      <c r="O43" s="6"/>
      <c r="P43" s="6"/>
      <c r="Q43" s="6"/>
    </row>
    <row r="44" spans="1:17" s="1" customFormat="1" ht="102.75" customHeight="1" outlineLevel="1">
      <c r="A44" s="18" t="s">
        <v>76</v>
      </c>
      <c r="B44" s="18" t="s">
        <v>96</v>
      </c>
      <c r="C44" s="18" t="s">
        <v>16</v>
      </c>
      <c r="D44" s="18" t="s">
        <v>58</v>
      </c>
      <c r="E44" s="18" t="s">
        <v>25</v>
      </c>
      <c r="F44" s="18" t="s">
        <v>3</v>
      </c>
      <c r="G44" s="18" t="s">
        <v>4</v>
      </c>
      <c r="H44" s="18" t="s">
        <v>14</v>
      </c>
      <c r="I44" s="35" t="s">
        <v>166</v>
      </c>
      <c r="J44" s="23"/>
      <c r="K44" s="40">
        <f aca="true" t="shared" si="3" ref="K44:M45">K45</f>
        <v>1240130</v>
      </c>
      <c r="L44" s="40">
        <f t="shared" si="3"/>
        <v>1151130</v>
      </c>
      <c r="M44" s="40">
        <f t="shared" si="3"/>
        <v>1151130</v>
      </c>
      <c r="N44" s="30"/>
      <c r="O44" s="6"/>
      <c r="P44" s="6"/>
      <c r="Q44" s="6"/>
    </row>
    <row r="45" spans="1:17" s="1" customFormat="1" ht="97.5" customHeight="1" outlineLevel="1">
      <c r="A45" s="18" t="s">
        <v>76</v>
      </c>
      <c r="B45" s="18" t="s">
        <v>96</v>
      </c>
      <c r="C45" s="18" t="s">
        <v>16</v>
      </c>
      <c r="D45" s="18" t="s">
        <v>58</v>
      </c>
      <c r="E45" s="18" t="s">
        <v>75</v>
      </c>
      <c r="F45" s="18" t="s">
        <v>3</v>
      </c>
      <c r="G45" s="18" t="s">
        <v>4</v>
      </c>
      <c r="H45" s="18" t="s">
        <v>14</v>
      </c>
      <c r="I45" s="35" t="s">
        <v>167</v>
      </c>
      <c r="J45" s="23"/>
      <c r="K45" s="40">
        <f t="shared" si="3"/>
        <v>1240130</v>
      </c>
      <c r="L45" s="40">
        <f t="shared" si="3"/>
        <v>1151130</v>
      </c>
      <c r="M45" s="40">
        <f t="shared" si="3"/>
        <v>1151130</v>
      </c>
      <c r="N45" s="30"/>
      <c r="O45" s="6"/>
      <c r="P45" s="6"/>
      <c r="Q45" s="6"/>
    </row>
    <row r="46" spans="1:17" s="1" customFormat="1" ht="89.25" customHeight="1" outlineLevel="1">
      <c r="A46" s="18" t="s">
        <v>76</v>
      </c>
      <c r="B46" s="18" t="s">
        <v>96</v>
      </c>
      <c r="C46" s="18" t="s">
        <v>16</v>
      </c>
      <c r="D46" s="18" t="s">
        <v>58</v>
      </c>
      <c r="E46" s="18" t="s">
        <v>36</v>
      </c>
      <c r="F46" s="18" t="s">
        <v>15</v>
      </c>
      <c r="G46" s="18" t="s">
        <v>4</v>
      </c>
      <c r="H46" s="18" t="s">
        <v>14</v>
      </c>
      <c r="I46" s="35" t="s">
        <v>168</v>
      </c>
      <c r="J46" s="23"/>
      <c r="K46" s="40">
        <v>1240130</v>
      </c>
      <c r="L46" s="40">
        <v>1151130</v>
      </c>
      <c r="M46" s="40">
        <v>1151130</v>
      </c>
      <c r="N46" s="30"/>
      <c r="O46" s="6"/>
      <c r="P46" s="6"/>
      <c r="Q46" s="6"/>
    </row>
    <row r="47" spans="1:17" s="1" customFormat="1" ht="28.5" customHeight="1" outlineLevel="1">
      <c r="A47" s="18" t="s">
        <v>70</v>
      </c>
      <c r="B47" s="18" t="s">
        <v>96</v>
      </c>
      <c r="C47" s="18" t="s">
        <v>17</v>
      </c>
      <c r="D47" s="18" t="s">
        <v>3</v>
      </c>
      <c r="E47" s="18" t="s">
        <v>25</v>
      </c>
      <c r="F47" s="18" t="s">
        <v>3</v>
      </c>
      <c r="G47" s="18" t="s">
        <v>4</v>
      </c>
      <c r="H47" s="18" t="s">
        <v>25</v>
      </c>
      <c r="I47" s="35" t="s">
        <v>92</v>
      </c>
      <c r="J47" s="23"/>
      <c r="K47" s="40">
        <f>K48+K49+K50</f>
        <v>59110</v>
      </c>
      <c r="L47" s="40">
        <f>L48+L49+L50</f>
        <v>260090</v>
      </c>
      <c r="M47" s="40">
        <f>M48+M49+M50</f>
        <v>273100</v>
      </c>
      <c r="N47" s="30"/>
      <c r="O47" s="6"/>
      <c r="P47" s="6"/>
      <c r="Q47" s="6"/>
    </row>
    <row r="48" spans="1:17" s="1" customFormat="1" ht="35.25" customHeight="1" outlineLevel="1">
      <c r="A48" s="18" t="s">
        <v>70</v>
      </c>
      <c r="B48" s="18" t="s">
        <v>96</v>
      </c>
      <c r="C48" s="18" t="s">
        <v>17</v>
      </c>
      <c r="D48" s="18" t="s">
        <v>5</v>
      </c>
      <c r="E48" s="18" t="s">
        <v>6</v>
      </c>
      <c r="F48" s="18" t="s">
        <v>5</v>
      </c>
      <c r="G48" s="18" t="s">
        <v>4</v>
      </c>
      <c r="H48" s="18" t="s">
        <v>14</v>
      </c>
      <c r="I48" s="35" t="s">
        <v>169</v>
      </c>
      <c r="J48" s="23"/>
      <c r="K48" s="40">
        <v>11200</v>
      </c>
      <c r="L48" s="40">
        <v>54660</v>
      </c>
      <c r="M48" s="40">
        <v>57390</v>
      </c>
      <c r="N48" s="30"/>
      <c r="O48" s="6"/>
      <c r="P48" s="6"/>
      <c r="Q48" s="6"/>
    </row>
    <row r="49" spans="1:17" s="1" customFormat="1" ht="28.5" customHeight="1" outlineLevel="1">
      <c r="A49" s="18" t="s">
        <v>70</v>
      </c>
      <c r="B49" s="18" t="s">
        <v>96</v>
      </c>
      <c r="C49" s="18" t="s">
        <v>17</v>
      </c>
      <c r="D49" s="18" t="s">
        <v>5</v>
      </c>
      <c r="E49" s="18" t="s">
        <v>38</v>
      </c>
      <c r="F49" s="18" t="s">
        <v>5</v>
      </c>
      <c r="G49" s="18" t="s">
        <v>4</v>
      </c>
      <c r="H49" s="18" t="s">
        <v>14</v>
      </c>
      <c r="I49" s="35" t="s">
        <v>102</v>
      </c>
      <c r="J49" s="23"/>
      <c r="K49" s="53">
        <v>2280</v>
      </c>
      <c r="L49" s="53">
        <v>11100</v>
      </c>
      <c r="M49" s="53">
        <v>11660</v>
      </c>
      <c r="N49" s="30"/>
      <c r="O49" s="6"/>
      <c r="P49" s="6"/>
      <c r="Q49" s="6"/>
    </row>
    <row r="50" spans="1:17" s="1" customFormat="1" ht="28.5" customHeight="1" outlineLevel="1">
      <c r="A50" s="18" t="s">
        <v>70</v>
      </c>
      <c r="B50" s="18" t="s">
        <v>96</v>
      </c>
      <c r="C50" s="18" t="s">
        <v>17</v>
      </c>
      <c r="D50" s="18" t="s">
        <v>5</v>
      </c>
      <c r="E50" s="18" t="s">
        <v>75</v>
      </c>
      <c r="F50" s="18" t="s">
        <v>5</v>
      </c>
      <c r="G50" s="18" t="s">
        <v>4</v>
      </c>
      <c r="H50" s="18" t="s">
        <v>14</v>
      </c>
      <c r="I50" s="35" t="s">
        <v>50</v>
      </c>
      <c r="J50" s="23"/>
      <c r="K50" s="53">
        <v>45630</v>
      </c>
      <c r="L50" s="53">
        <v>194330</v>
      </c>
      <c r="M50" s="53">
        <v>204050</v>
      </c>
      <c r="N50" s="30"/>
      <c r="O50" s="6"/>
      <c r="P50" s="6"/>
      <c r="Q50" s="6"/>
    </row>
    <row r="51" spans="1:17" s="1" customFormat="1" ht="30" outlineLevel="2">
      <c r="A51" s="18" t="s">
        <v>25</v>
      </c>
      <c r="B51" s="18" t="s">
        <v>96</v>
      </c>
      <c r="C51" s="18" t="s">
        <v>42</v>
      </c>
      <c r="D51" s="18" t="s">
        <v>3</v>
      </c>
      <c r="E51" s="18" t="s">
        <v>25</v>
      </c>
      <c r="F51" s="18" t="s">
        <v>3</v>
      </c>
      <c r="G51" s="18" t="s">
        <v>4</v>
      </c>
      <c r="H51" s="18" t="s">
        <v>25</v>
      </c>
      <c r="I51" s="35" t="s">
        <v>54</v>
      </c>
      <c r="J51" s="23"/>
      <c r="K51" s="40">
        <f>K52</f>
        <v>723000</v>
      </c>
      <c r="L51" s="40">
        <f>L52</f>
        <v>753370</v>
      </c>
      <c r="M51" s="40">
        <f>M52</f>
        <v>785010</v>
      </c>
      <c r="N51" s="30"/>
      <c r="O51" s="6"/>
      <c r="P51" s="6"/>
      <c r="Q51" s="6"/>
    </row>
    <row r="52" spans="1:17" s="1" customFormat="1" ht="15.75" outlineLevel="2">
      <c r="A52" s="18" t="s">
        <v>41</v>
      </c>
      <c r="B52" s="18" t="s">
        <v>96</v>
      </c>
      <c r="C52" s="18" t="s">
        <v>42</v>
      </c>
      <c r="D52" s="18" t="s">
        <v>5</v>
      </c>
      <c r="E52" s="18" t="s">
        <v>25</v>
      </c>
      <c r="F52" s="18" t="s">
        <v>3</v>
      </c>
      <c r="G52" s="18" t="s">
        <v>4</v>
      </c>
      <c r="H52" s="18" t="s">
        <v>13</v>
      </c>
      <c r="I52" s="35" t="s">
        <v>53</v>
      </c>
      <c r="J52" s="23"/>
      <c r="K52" s="40">
        <f aca="true" t="shared" si="4" ref="K52:M53">K53</f>
        <v>723000</v>
      </c>
      <c r="L52" s="40">
        <f t="shared" si="4"/>
        <v>753370</v>
      </c>
      <c r="M52" s="40">
        <f t="shared" si="4"/>
        <v>785010</v>
      </c>
      <c r="N52" s="30"/>
      <c r="O52" s="6"/>
      <c r="P52" s="6"/>
      <c r="Q52" s="6"/>
    </row>
    <row r="53" spans="1:17" s="1" customFormat="1" ht="30" customHeight="1" outlineLevel="2">
      <c r="A53" s="18" t="s">
        <v>41</v>
      </c>
      <c r="B53" s="18" t="s">
        <v>96</v>
      </c>
      <c r="C53" s="18" t="s">
        <v>42</v>
      </c>
      <c r="D53" s="18" t="s">
        <v>5</v>
      </c>
      <c r="E53" s="18" t="s">
        <v>52</v>
      </c>
      <c r="F53" s="18" t="s">
        <v>3</v>
      </c>
      <c r="G53" s="18" t="s">
        <v>4</v>
      </c>
      <c r="H53" s="18" t="s">
        <v>13</v>
      </c>
      <c r="I53" s="35" t="s">
        <v>51</v>
      </c>
      <c r="J53" s="23"/>
      <c r="K53" s="40">
        <f t="shared" si="4"/>
        <v>723000</v>
      </c>
      <c r="L53" s="40">
        <f t="shared" si="4"/>
        <v>753370</v>
      </c>
      <c r="M53" s="40">
        <f t="shared" si="4"/>
        <v>785010</v>
      </c>
      <c r="N53" s="30"/>
      <c r="O53" s="6"/>
      <c r="P53" s="6"/>
      <c r="Q53" s="6"/>
    </row>
    <row r="54" spans="1:17" s="49" customFormat="1" ht="45" outlineLevel="2">
      <c r="A54" s="18" t="s">
        <v>41</v>
      </c>
      <c r="B54" s="18" t="s">
        <v>96</v>
      </c>
      <c r="C54" s="18" t="s">
        <v>42</v>
      </c>
      <c r="D54" s="18" t="s">
        <v>5</v>
      </c>
      <c r="E54" s="18" t="s">
        <v>55</v>
      </c>
      <c r="F54" s="18" t="s">
        <v>15</v>
      </c>
      <c r="G54" s="18" t="s">
        <v>4</v>
      </c>
      <c r="H54" s="18" t="s">
        <v>13</v>
      </c>
      <c r="I54" s="35" t="s">
        <v>103</v>
      </c>
      <c r="J54" s="23"/>
      <c r="K54" s="40">
        <f>723000</f>
        <v>723000</v>
      </c>
      <c r="L54" s="40">
        <v>753370</v>
      </c>
      <c r="M54" s="42">
        <v>785010</v>
      </c>
      <c r="N54" s="30"/>
      <c r="O54" s="50"/>
      <c r="P54" s="50"/>
      <c r="Q54" s="50"/>
    </row>
    <row r="55" spans="1:17" s="1" customFormat="1" ht="35.25" customHeight="1" outlineLevel="2">
      <c r="A55" s="18" t="s">
        <v>76</v>
      </c>
      <c r="B55" s="18" t="s">
        <v>96</v>
      </c>
      <c r="C55" s="18" t="s">
        <v>59</v>
      </c>
      <c r="D55" s="18" t="s">
        <v>3</v>
      </c>
      <c r="E55" s="18" t="s">
        <v>25</v>
      </c>
      <c r="F55" s="18" t="s">
        <v>3</v>
      </c>
      <c r="G55" s="18" t="s">
        <v>4</v>
      </c>
      <c r="H55" s="18" t="s">
        <v>25</v>
      </c>
      <c r="I55" s="35" t="s">
        <v>60</v>
      </c>
      <c r="J55" s="23"/>
      <c r="K55" s="40">
        <f>K56+K59</f>
        <v>492000</v>
      </c>
      <c r="L55" s="40">
        <f>L56+L59</f>
        <v>510000</v>
      </c>
      <c r="M55" s="40">
        <f>M56+M59</f>
        <v>520000</v>
      </c>
      <c r="N55" s="30"/>
      <c r="O55" s="6"/>
      <c r="P55" s="6"/>
      <c r="Q55" s="6"/>
    </row>
    <row r="56" spans="1:17" s="1" customFormat="1" ht="90" outlineLevel="2">
      <c r="A56" s="18" t="s">
        <v>76</v>
      </c>
      <c r="B56" s="18" t="s">
        <v>96</v>
      </c>
      <c r="C56" s="18" t="s">
        <v>59</v>
      </c>
      <c r="D56" s="18" t="s">
        <v>9</v>
      </c>
      <c r="E56" s="18" t="s">
        <v>25</v>
      </c>
      <c r="F56" s="18" t="s">
        <v>3</v>
      </c>
      <c r="G56" s="18" t="s">
        <v>4</v>
      </c>
      <c r="H56" s="18" t="s">
        <v>25</v>
      </c>
      <c r="I56" s="35" t="s">
        <v>170</v>
      </c>
      <c r="J56" s="23"/>
      <c r="K56" s="40">
        <f aca="true" t="shared" si="5" ref="K56:M57">K57</f>
        <v>142000</v>
      </c>
      <c r="L56" s="40">
        <f t="shared" si="5"/>
        <v>150000</v>
      </c>
      <c r="M56" s="40">
        <f t="shared" si="5"/>
        <v>160000</v>
      </c>
      <c r="N56" s="30"/>
      <c r="O56" s="6"/>
      <c r="P56" s="6"/>
      <c r="Q56" s="6"/>
    </row>
    <row r="57" spans="1:17" s="1" customFormat="1" ht="105" outlineLevel="2">
      <c r="A57" s="18" t="s">
        <v>76</v>
      </c>
      <c r="B57" s="18" t="s">
        <v>96</v>
      </c>
      <c r="C57" s="18" t="s">
        <v>59</v>
      </c>
      <c r="D57" s="18" t="s">
        <v>9</v>
      </c>
      <c r="E57" s="18" t="s">
        <v>34</v>
      </c>
      <c r="F57" s="18" t="s">
        <v>15</v>
      </c>
      <c r="G57" s="18" t="s">
        <v>4</v>
      </c>
      <c r="H57" s="18" t="s">
        <v>61</v>
      </c>
      <c r="I57" s="35" t="s">
        <v>171</v>
      </c>
      <c r="J57" s="23"/>
      <c r="K57" s="40">
        <f t="shared" si="5"/>
        <v>142000</v>
      </c>
      <c r="L57" s="40">
        <f t="shared" si="5"/>
        <v>150000</v>
      </c>
      <c r="M57" s="40">
        <f t="shared" si="5"/>
        <v>160000</v>
      </c>
      <c r="N57" s="30"/>
      <c r="O57" s="6"/>
      <c r="P57" s="6"/>
      <c r="Q57" s="6"/>
    </row>
    <row r="58" spans="1:17" s="1" customFormat="1" ht="90" outlineLevel="2">
      <c r="A58" s="18" t="s">
        <v>76</v>
      </c>
      <c r="B58" s="18" t="s">
        <v>96</v>
      </c>
      <c r="C58" s="18" t="s">
        <v>59</v>
      </c>
      <c r="D58" s="18" t="s">
        <v>9</v>
      </c>
      <c r="E58" s="18" t="s">
        <v>56</v>
      </c>
      <c r="F58" s="18" t="s">
        <v>15</v>
      </c>
      <c r="G58" s="18" t="s">
        <v>4</v>
      </c>
      <c r="H58" s="18" t="s">
        <v>61</v>
      </c>
      <c r="I58" s="35" t="s">
        <v>57</v>
      </c>
      <c r="J58" s="23"/>
      <c r="K58" s="40">
        <v>142000</v>
      </c>
      <c r="L58" s="40">
        <v>150000</v>
      </c>
      <c r="M58" s="40">
        <v>160000</v>
      </c>
      <c r="N58" s="30"/>
      <c r="O58" s="6"/>
      <c r="P58" s="6"/>
      <c r="Q58" s="6"/>
    </row>
    <row r="59" spans="1:17" s="1" customFormat="1" ht="36" customHeight="1" outlineLevel="2">
      <c r="A59" s="18" t="s">
        <v>76</v>
      </c>
      <c r="B59" s="18" t="s">
        <v>96</v>
      </c>
      <c r="C59" s="18" t="s">
        <v>59</v>
      </c>
      <c r="D59" s="18" t="s">
        <v>39</v>
      </c>
      <c r="E59" s="18" t="s">
        <v>25</v>
      </c>
      <c r="F59" s="18" t="s">
        <v>3</v>
      </c>
      <c r="G59" s="18" t="s">
        <v>4</v>
      </c>
      <c r="H59" s="18" t="s">
        <v>65</v>
      </c>
      <c r="I59" s="35" t="s">
        <v>172</v>
      </c>
      <c r="J59" s="23"/>
      <c r="K59" s="40">
        <f aca="true" t="shared" si="6" ref="K59:M60">K60</f>
        <v>350000</v>
      </c>
      <c r="L59" s="40">
        <f t="shared" si="6"/>
        <v>360000</v>
      </c>
      <c r="M59" s="40">
        <f t="shared" si="6"/>
        <v>360000</v>
      </c>
      <c r="N59" s="30"/>
      <c r="O59" s="6"/>
      <c r="P59" s="6"/>
      <c r="Q59" s="6"/>
    </row>
    <row r="60" spans="1:17" s="1" customFormat="1" ht="41.25" customHeight="1" outlineLevel="2">
      <c r="A60" s="18" t="s">
        <v>76</v>
      </c>
      <c r="B60" s="18" t="s">
        <v>96</v>
      </c>
      <c r="C60" s="18" t="s">
        <v>59</v>
      </c>
      <c r="D60" s="18" t="s">
        <v>39</v>
      </c>
      <c r="E60" s="18" t="s">
        <v>6</v>
      </c>
      <c r="F60" s="18" t="s">
        <v>3</v>
      </c>
      <c r="G60" s="18" t="s">
        <v>4</v>
      </c>
      <c r="H60" s="18" t="s">
        <v>65</v>
      </c>
      <c r="I60" s="35" t="s">
        <v>173</v>
      </c>
      <c r="J60" s="23"/>
      <c r="K60" s="40">
        <f t="shared" si="6"/>
        <v>350000</v>
      </c>
      <c r="L60" s="40">
        <f t="shared" si="6"/>
        <v>360000</v>
      </c>
      <c r="M60" s="40">
        <f t="shared" si="6"/>
        <v>360000</v>
      </c>
      <c r="N60" s="30"/>
      <c r="O60" s="6"/>
      <c r="P60" s="6"/>
      <c r="Q60" s="6"/>
    </row>
    <row r="61" spans="1:17" s="1" customFormat="1" ht="60" outlineLevel="2">
      <c r="A61" s="18" t="s">
        <v>76</v>
      </c>
      <c r="B61" s="18" t="s">
        <v>96</v>
      </c>
      <c r="C61" s="18" t="s">
        <v>59</v>
      </c>
      <c r="D61" s="18" t="s">
        <v>39</v>
      </c>
      <c r="E61" s="18" t="s">
        <v>49</v>
      </c>
      <c r="F61" s="18" t="s">
        <v>35</v>
      </c>
      <c r="G61" s="18" t="s">
        <v>4</v>
      </c>
      <c r="H61" s="18" t="s">
        <v>65</v>
      </c>
      <c r="I61" s="35" t="s">
        <v>174</v>
      </c>
      <c r="J61" s="23"/>
      <c r="K61" s="40">
        <v>350000</v>
      </c>
      <c r="L61" s="40">
        <v>360000</v>
      </c>
      <c r="M61" s="40">
        <v>360000</v>
      </c>
      <c r="N61" s="30"/>
      <c r="O61" s="6"/>
      <c r="P61" s="6"/>
      <c r="Q61" s="6"/>
    </row>
    <row r="62" spans="1:17" s="1" customFormat="1" ht="16.5" customHeight="1" outlineLevel="1">
      <c r="A62" s="18" t="s">
        <v>25</v>
      </c>
      <c r="B62" s="18" t="s">
        <v>96</v>
      </c>
      <c r="C62" s="18" t="s">
        <v>18</v>
      </c>
      <c r="D62" s="18" t="s">
        <v>3</v>
      </c>
      <c r="E62" s="18" t="s">
        <v>25</v>
      </c>
      <c r="F62" s="18" t="s">
        <v>3</v>
      </c>
      <c r="G62" s="18" t="s">
        <v>4</v>
      </c>
      <c r="H62" s="18" t="s">
        <v>25</v>
      </c>
      <c r="I62" s="35" t="s">
        <v>93</v>
      </c>
      <c r="J62" s="23"/>
      <c r="K62" s="40">
        <f>K63+K65+K68+K71+K74+K76+K77</f>
        <v>830000</v>
      </c>
      <c r="L62" s="40">
        <f>L63+L65+L68+L71+L74+L76+L77</f>
        <v>872000</v>
      </c>
      <c r="M62" s="40">
        <f>M63+M65+M68+M71+M74+M76+M77</f>
        <v>915600</v>
      </c>
      <c r="N62" s="30"/>
      <c r="O62" s="6"/>
      <c r="P62" s="6"/>
      <c r="Q62" s="6"/>
    </row>
    <row r="63" spans="1:17" s="1" customFormat="1" ht="29.25" customHeight="1" outlineLevel="1">
      <c r="A63" s="18" t="s">
        <v>26</v>
      </c>
      <c r="B63" s="18" t="s">
        <v>96</v>
      </c>
      <c r="C63" s="18" t="s">
        <v>18</v>
      </c>
      <c r="D63" s="18" t="s">
        <v>12</v>
      </c>
      <c r="E63" s="18" t="s">
        <v>25</v>
      </c>
      <c r="F63" s="18" t="s">
        <v>3</v>
      </c>
      <c r="G63" s="18" t="s">
        <v>4</v>
      </c>
      <c r="H63" s="18" t="s">
        <v>37</v>
      </c>
      <c r="I63" s="35" t="s">
        <v>78</v>
      </c>
      <c r="J63" s="23"/>
      <c r="K63" s="40">
        <f>K64</f>
        <v>3000</v>
      </c>
      <c r="L63" s="40">
        <f>L64</f>
        <v>3120</v>
      </c>
      <c r="M63" s="40">
        <f>M64</f>
        <v>3260</v>
      </c>
      <c r="N63" s="30"/>
      <c r="O63" s="6"/>
      <c r="P63" s="6"/>
      <c r="Q63" s="6"/>
    </row>
    <row r="64" spans="1:17" s="1" customFormat="1" ht="60.75" customHeight="1" outlineLevel="1">
      <c r="A64" s="18" t="s">
        <v>26</v>
      </c>
      <c r="B64" s="18" t="s">
        <v>96</v>
      </c>
      <c r="C64" s="18" t="s">
        <v>18</v>
      </c>
      <c r="D64" s="18" t="s">
        <v>12</v>
      </c>
      <c r="E64" s="18" t="s">
        <v>38</v>
      </c>
      <c r="F64" s="18" t="s">
        <v>5</v>
      </c>
      <c r="G64" s="18" t="s">
        <v>4</v>
      </c>
      <c r="H64" s="18" t="s">
        <v>37</v>
      </c>
      <c r="I64" s="35" t="s">
        <v>210</v>
      </c>
      <c r="J64" s="23"/>
      <c r="K64" s="40">
        <v>3000</v>
      </c>
      <c r="L64" s="40">
        <v>3120</v>
      </c>
      <c r="M64" s="40">
        <v>3260</v>
      </c>
      <c r="N64" s="30"/>
      <c r="O64" s="6"/>
      <c r="P64" s="6"/>
      <c r="Q64" s="6"/>
    </row>
    <row r="65" spans="1:17" s="1" customFormat="1" ht="61.5" customHeight="1" outlineLevel="1">
      <c r="A65" s="18" t="s">
        <v>71</v>
      </c>
      <c r="B65" s="18" t="s">
        <v>96</v>
      </c>
      <c r="C65" s="18" t="s">
        <v>18</v>
      </c>
      <c r="D65" s="18" t="s">
        <v>11</v>
      </c>
      <c r="E65" s="18" t="s">
        <v>25</v>
      </c>
      <c r="F65" s="18" t="s">
        <v>5</v>
      </c>
      <c r="G65" s="18" t="s">
        <v>4</v>
      </c>
      <c r="H65" s="18" t="s">
        <v>37</v>
      </c>
      <c r="I65" s="35" t="s">
        <v>211</v>
      </c>
      <c r="J65" s="23"/>
      <c r="K65" s="40">
        <f>K66+K67</f>
        <v>105000</v>
      </c>
      <c r="L65" s="40">
        <f>L66+L67</f>
        <v>108350</v>
      </c>
      <c r="M65" s="40">
        <f>M66+M67</f>
        <v>112880</v>
      </c>
      <c r="N65" s="30"/>
      <c r="O65" s="6"/>
      <c r="P65" s="6"/>
      <c r="Q65" s="6"/>
    </row>
    <row r="66" spans="1:17" s="1" customFormat="1" ht="64.5" customHeight="1" outlineLevel="1">
      <c r="A66" s="18" t="s">
        <v>71</v>
      </c>
      <c r="B66" s="18" t="s">
        <v>96</v>
      </c>
      <c r="C66" s="18" t="s">
        <v>18</v>
      </c>
      <c r="D66" s="18" t="s">
        <v>11</v>
      </c>
      <c r="E66" s="18" t="s">
        <v>6</v>
      </c>
      <c r="F66" s="18" t="s">
        <v>5</v>
      </c>
      <c r="G66" s="18" t="s">
        <v>4</v>
      </c>
      <c r="H66" s="18" t="s">
        <v>37</v>
      </c>
      <c r="I66" s="35" t="s">
        <v>212</v>
      </c>
      <c r="J66" s="23"/>
      <c r="K66" s="40">
        <v>55000</v>
      </c>
      <c r="L66" s="40">
        <v>57310</v>
      </c>
      <c r="M66" s="40">
        <v>59700</v>
      </c>
      <c r="N66" s="30"/>
      <c r="O66" s="6"/>
      <c r="P66" s="6"/>
      <c r="Q66" s="6"/>
    </row>
    <row r="67" spans="1:17" s="1" customFormat="1" ht="51.75" customHeight="1" outlineLevel="1">
      <c r="A67" s="18" t="s">
        <v>71</v>
      </c>
      <c r="B67" s="18" t="s">
        <v>96</v>
      </c>
      <c r="C67" s="18" t="s">
        <v>18</v>
      </c>
      <c r="D67" s="18" t="s">
        <v>11</v>
      </c>
      <c r="E67" s="18" t="s">
        <v>10</v>
      </c>
      <c r="F67" s="18" t="s">
        <v>5</v>
      </c>
      <c r="G67" s="18" t="s">
        <v>4</v>
      </c>
      <c r="H67" s="18" t="s">
        <v>37</v>
      </c>
      <c r="I67" s="35" t="s">
        <v>213</v>
      </c>
      <c r="J67" s="23"/>
      <c r="K67" s="40">
        <v>50000</v>
      </c>
      <c r="L67" s="40">
        <v>51040</v>
      </c>
      <c r="M67" s="40">
        <v>53180</v>
      </c>
      <c r="N67" s="30"/>
      <c r="O67" s="6"/>
      <c r="P67" s="6"/>
      <c r="Q67" s="6"/>
    </row>
    <row r="68" spans="1:17" s="1" customFormat="1" ht="109.5" customHeight="1" outlineLevel="1">
      <c r="A68" s="18" t="s">
        <v>219</v>
      </c>
      <c r="B68" s="18" t="s">
        <v>96</v>
      </c>
      <c r="C68" s="18" t="s">
        <v>18</v>
      </c>
      <c r="D68" s="18" t="s">
        <v>79</v>
      </c>
      <c r="E68" s="18" t="s">
        <v>25</v>
      </c>
      <c r="F68" s="18" t="s">
        <v>5</v>
      </c>
      <c r="G68" s="18" t="s">
        <v>4</v>
      </c>
      <c r="H68" s="18" t="s">
        <v>37</v>
      </c>
      <c r="I68" s="35" t="s">
        <v>214</v>
      </c>
      <c r="J68" s="23"/>
      <c r="K68" s="40">
        <f>K69+K70</f>
        <v>48000</v>
      </c>
      <c r="L68" s="40">
        <f>L69+L70</f>
        <v>49800</v>
      </c>
      <c r="M68" s="40">
        <f>M69+M70</f>
        <v>51760</v>
      </c>
      <c r="N68" s="30"/>
      <c r="O68" s="6"/>
      <c r="P68" s="6"/>
      <c r="Q68" s="6"/>
    </row>
    <row r="69" spans="1:17" s="1" customFormat="1" ht="45.75" customHeight="1" outlineLevel="1">
      <c r="A69" s="18" t="s">
        <v>219</v>
      </c>
      <c r="B69" s="18" t="s">
        <v>96</v>
      </c>
      <c r="C69" s="18" t="s">
        <v>18</v>
      </c>
      <c r="D69" s="18" t="s">
        <v>79</v>
      </c>
      <c r="E69" s="18" t="s">
        <v>34</v>
      </c>
      <c r="F69" s="18" t="s">
        <v>5</v>
      </c>
      <c r="G69" s="18" t="s">
        <v>4</v>
      </c>
      <c r="H69" s="18" t="s">
        <v>37</v>
      </c>
      <c r="I69" s="35" t="s">
        <v>147</v>
      </c>
      <c r="J69" s="23"/>
      <c r="K69" s="40">
        <v>3000</v>
      </c>
      <c r="L69" s="40">
        <v>3000</v>
      </c>
      <c r="M69" s="40">
        <v>3000</v>
      </c>
      <c r="N69" s="30"/>
      <c r="O69" s="6"/>
      <c r="P69" s="6"/>
      <c r="Q69" s="6"/>
    </row>
    <row r="70" spans="1:17" s="1" customFormat="1" ht="33.75" customHeight="1" outlineLevel="1">
      <c r="A70" s="18" t="s">
        <v>219</v>
      </c>
      <c r="B70" s="18" t="s">
        <v>96</v>
      </c>
      <c r="C70" s="18" t="s">
        <v>18</v>
      </c>
      <c r="D70" s="18" t="s">
        <v>79</v>
      </c>
      <c r="E70" s="18" t="s">
        <v>80</v>
      </c>
      <c r="F70" s="18" t="s">
        <v>5</v>
      </c>
      <c r="G70" s="18" t="s">
        <v>4</v>
      </c>
      <c r="H70" s="18" t="s">
        <v>37</v>
      </c>
      <c r="I70" s="35" t="s">
        <v>215</v>
      </c>
      <c r="J70" s="23"/>
      <c r="K70" s="40">
        <v>45000</v>
      </c>
      <c r="L70" s="40">
        <v>46800</v>
      </c>
      <c r="M70" s="40">
        <v>48760</v>
      </c>
      <c r="N70" s="30"/>
      <c r="O70" s="6"/>
      <c r="P70" s="6"/>
      <c r="Q70" s="6"/>
    </row>
    <row r="71" spans="1:17" s="1" customFormat="1" ht="33.75" customHeight="1" outlineLevel="1">
      <c r="A71" s="18" t="s">
        <v>25</v>
      </c>
      <c r="B71" s="18" t="s">
        <v>96</v>
      </c>
      <c r="C71" s="18" t="s">
        <v>18</v>
      </c>
      <c r="D71" s="18" t="s">
        <v>82</v>
      </c>
      <c r="E71" s="18" t="s">
        <v>25</v>
      </c>
      <c r="F71" s="18" t="s">
        <v>5</v>
      </c>
      <c r="G71" s="18" t="s">
        <v>4</v>
      </c>
      <c r="H71" s="18" t="s">
        <v>37</v>
      </c>
      <c r="I71" s="35" t="s">
        <v>81</v>
      </c>
      <c r="J71" s="23"/>
      <c r="K71" s="40">
        <f>K72+K73</f>
        <v>20000</v>
      </c>
      <c r="L71" s="40">
        <f>L72+L73</f>
        <v>20840</v>
      </c>
      <c r="M71" s="40">
        <f>M72+M73</f>
        <v>21720</v>
      </c>
      <c r="N71" s="30"/>
      <c r="O71" s="6"/>
      <c r="P71" s="6"/>
      <c r="Q71" s="6"/>
    </row>
    <row r="72" spans="1:17" s="1" customFormat="1" ht="50.25" customHeight="1" outlineLevel="1">
      <c r="A72" s="18" t="s">
        <v>25</v>
      </c>
      <c r="B72" s="18" t="s">
        <v>96</v>
      </c>
      <c r="C72" s="18" t="s">
        <v>18</v>
      </c>
      <c r="D72" s="18" t="s">
        <v>82</v>
      </c>
      <c r="E72" s="18" t="s">
        <v>6</v>
      </c>
      <c r="F72" s="18" t="s">
        <v>5</v>
      </c>
      <c r="G72" s="18" t="s">
        <v>4</v>
      </c>
      <c r="H72" s="18" t="s">
        <v>37</v>
      </c>
      <c r="I72" s="35" t="s">
        <v>83</v>
      </c>
      <c r="J72" s="23"/>
      <c r="K72" s="40">
        <f>K73</f>
        <v>10000</v>
      </c>
      <c r="L72" s="40">
        <f>L73</f>
        <v>10420</v>
      </c>
      <c r="M72" s="40">
        <f>M73</f>
        <v>10860</v>
      </c>
      <c r="N72" s="30"/>
      <c r="O72" s="6"/>
      <c r="P72" s="6"/>
      <c r="Q72" s="6"/>
    </row>
    <row r="73" spans="1:17" s="1" customFormat="1" ht="63.75" customHeight="1" outlineLevel="1">
      <c r="A73" s="18" t="s">
        <v>71</v>
      </c>
      <c r="B73" s="18" t="s">
        <v>96</v>
      </c>
      <c r="C73" s="18" t="s">
        <v>18</v>
      </c>
      <c r="D73" s="18" t="s">
        <v>82</v>
      </c>
      <c r="E73" s="18" t="s">
        <v>47</v>
      </c>
      <c r="F73" s="18" t="s">
        <v>5</v>
      </c>
      <c r="G73" s="18" t="s">
        <v>4</v>
      </c>
      <c r="H73" s="18" t="s">
        <v>37</v>
      </c>
      <c r="I73" s="35" t="s">
        <v>84</v>
      </c>
      <c r="J73" s="23"/>
      <c r="K73" s="40">
        <v>10000</v>
      </c>
      <c r="L73" s="40">
        <v>10420</v>
      </c>
      <c r="M73" s="40">
        <v>10860</v>
      </c>
      <c r="N73" s="30"/>
      <c r="O73" s="6"/>
      <c r="P73" s="6"/>
      <c r="Q73" s="6"/>
    </row>
    <row r="74" spans="1:17" s="1" customFormat="1" ht="33.75" customHeight="1" outlineLevel="1">
      <c r="A74" s="18" t="s">
        <v>38</v>
      </c>
      <c r="B74" s="18" t="s">
        <v>96</v>
      </c>
      <c r="C74" s="18" t="s">
        <v>18</v>
      </c>
      <c r="D74" s="18" t="s">
        <v>85</v>
      </c>
      <c r="E74" s="18" t="s">
        <v>25</v>
      </c>
      <c r="F74" s="18" t="s">
        <v>3</v>
      </c>
      <c r="G74" s="18" t="s">
        <v>4</v>
      </c>
      <c r="H74" s="18" t="s">
        <v>37</v>
      </c>
      <c r="I74" s="35" t="s">
        <v>87</v>
      </c>
      <c r="J74" s="23"/>
      <c r="K74" s="40">
        <f>K75</f>
        <v>20000</v>
      </c>
      <c r="L74" s="40">
        <f>L75</f>
        <v>20800</v>
      </c>
      <c r="M74" s="40">
        <f>M75</f>
        <v>21670</v>
      </c>
      <c r="N74" s="30"/>
      <c r="O74" s="6"/>
      <c r="P74" s="6"/>
      <c r="Q74" s="6"/>
    </row>
    <row r="75" spans="1:17" s="1" customFormat="1" ht="51" customHeight="1" outlineLevel="1">
      <c r="A75" s="18" t="s">
        <v>38</v>
      </c>
      <c r="B75" s="18" t="s">
        <v>96</v>
      </c>
      <c r="C75" s="18" t="s">
        <v>18</v>
      </c>
      <c r="D75" s="18" t="s">
        <v>85</v>
      </c>
      <c r="E75" s="18" t="s">
        <v>38</v>
      </c>
      <c r="F75" s="18" t="s">
        <v>15</v>
      </c>
      <c r="G75" s="18" t="s">
        <v>4</v>
      </c>
      <c r="H75" s="18" t="s">
        <v>37</v>
      </c>
      <c r="I75" s="35" t="s">
        <v>216</v>
      </c>
      <c r="J75" s="23"/>
      <c r="K75" s="40">
        <v>20000</v>
      </c>
      <c r="L75" s="40">
        <v>20800</v>
      </c>
      <c r="M75" s="40">
        <v>21670</v>
      </c>
      <c r="N75" s="30"/>
      <c r="O75" s="6"/>
      <c r="P75" s="6"/>
      <c r="Q75" s="6"/>
    </row>
    <row r="76" spans="1:17" s="1" customFormat="1" ht="72.75" customHeight="1" outlineLevel="1">
      <c r="A76" s="18" t="s">
        <v>71</v>
      </c>
      <c r="B76" s="18" t="s">
        <v>96</v>
      </c>
      <c r="C76" s="18" t="s">
        <v>18</v>
      </c>
      <c r="D76" s="18" t="s">
        <v>86</v>
      </c>
      <c r="E76" s="18" t="s">
        <v>25</v>
      </c>
      <c r="F76" s="18" t="s">
        <v>5</v>
      </c>
      <c r="G76" s="18" t="s">
        <v>4</v>
      </c>
      <c r="H76" s="18" t="s">
        <v>37</v>
      </c>
      <c r="I76" s="35" t="s">
        <v>98</v>
      </c>
      <c r="J76" s="23"/>
      <c r="K76" s="40">
        <v>30000</v>
      </c>
      <c r="L76" s="40">
        <v>31250</v>
      </c>
      <c r="M76" s="40">
        <v>32560</v>
      </c>
      <c r="N76" s="30"/>
      <c r="O76" s="6"/>
      <c r="P76" s="6"/>
      <c r="Q76" s="6"/>
    </row>
    <row r="77" spans="1:17" s="1" customFormat="1" ht="41.25" customHeight="1" outlineLevel="1">
      <c r="A77" s="18" t="s">
        <v>25</v>
      </c>
      <c r="B77" s="18" t="s">
        <v>96</v>
      </c>
      <c r="C77" s="18" t="s">
        <v>18</v>
      </c>
      <c r="D77" s="18" t="s">
        <v>40</v>
      </c>
      <c r="E77" s="18" t="s">
        <v>25</v>
      </c>
      <c r="F77" s="18" t="s">
        <v>3</v>
      </c>
      <c r="G77" s="18" t="s">
        <v>4</v>
      </c>
      <c r="H77" s="18" t="s">
        <v>37</v>
      </c>
      <c r="I77" s="35" t="s">
        <v>217</v>
      </c>
      <c r="J77" s="23"/>
      <c r="K77" s="40">
        <f>K78+K79++K80+K81+K82</f>
        <v>604000</v>
      </c>
      <c r="L77" s="40">
        <f>L78+L79++L80+L81+L82</f>
        <v>637840</v>
      </c>
      <c r="M77" s="40">
        <f>M78+M79++M80+M81+M82</f>
        <v>671750</v>
      </c>
      <c r="N77" s="30"/>
      <c r="O77" s="6"/>
      <c r="P77" s="6"/>
      <c r="Q77" s="6"/>
    </row>
    <row r="78" spans="1:17" s="1" customFormat="1" ht="41.25" customHeight="1" outlineLevel="1">
      <c r="A78" s="18" t="s">
        <v>38</v>
      </c>
      <c r="B78" s="18" t="s">
        <v>96</v>
      </c>
      <c r="C78" s="18" t="s">
        <v>18</v>
      </c>
      <c r="D78" s="18" t="s">
        <v>40</v>
      </c>
      <c r="E78" s="18" t="s">
        <v>34</v>
      </c>
      <c r="F78" s="18" t="s">
        <v>15</v>
      </c>
      <c r="G78" s="18" t="s">
        <v>4</v>
      </c>
      <c r="H78" s="18" t="s">
        <v>37</v>
      </c>
      <c r="I78" s="35" t="s">
        <v>220</v>
      </c>
      <c r="J78" s="23"/>
      <c r="K78" s="40">
        <v>50000</v>
      </c>
      <c r="L78" s="40">
        <v>50000</v>
      </c>
      <c r="M78" s="40">
        <v>50000</v>
      </c>
      <c r="N78" s="30"/>
      <c r="O78" s="6"/>
      <c r="P78" s="6"/>
      <c r="Q78" s="6"/>
    </row>
    <row r="79" spans="1:17" s="1" customFormat="1" ht="41.25" customHeight="1" outlineLevel="1">
      <c r="A79" s="18" t="s">
        <v>221</v>
      </c>
      <c r="B79" s="18" t="s">
        <v>96</v>
      </c>
      <c r="C79" s="18" t="s">
        <v>18</v>
      </c>
      <c r="D79" s="18" t="s">
        <v>40</v>
      </c>
      <c r="E79" s="18" t="s">
        <v>34</v>
      </c>
      <c r="F79" s="18" t="s">
        <v>15</v>
      </c>
      <c r="G79" s="18" t="s">
        <v>4</v>
      </c>
      <c r="H79" s="18" t="s">
        <v>37</v>
      </c>
      <c r="I79" s="35" t="s">
        <v>220</v>
      </c>
      <c r="J79" s="23"/>
      <c r="K79" s="40">
        <v>15000</v>
      </c>
      <c r="L79" s="40">
        <v>15000</v>
      </c>
      <c r="M79" s="40">
        <v>15000</v>
      </c>
      <c r="N79" s="30"/>
      <c r="O79" s="6"/>
      <c r="P79" s="6"/>
      <c r="Q79" s="6"/>
    </row>
    <row r="80" spans="1:17" s="1" customFormat="1" ht="41.25" customHeight="1" outlineLevel="1">
      <c r="A80" s="18" t="s">
        <v>26</v>
      </c>
      <c r="B80" s="18" t="s">
        <v>96</v>
      </c>
      <c r="C80" s="18" t="s">
        <v>18</v>
      </c>
      <c r="D80" s="18" t="s">
        <v>40</v>
      </c>
      <c r="E80" s="18" t="s">
        <v>34</v>
      </c>
      <c r="F80" s="18" t="s">
        <v>15</v>
      </c>
      <c r="G80" s="18" t="s">
        <v>4</v>
      </c>
      <c r="H80" s="18" t="s">
        <v>37</v>
      </c>
      <c r="I80" s="35" t="s">
        <v>220</v>
      </c>
      <c r="J80" s="23"/>
      <c r="K80" s="40">
        <v>10000</v>
      </c>
      <c r="L80" s="40">
        <v>10000</v>
      </c>
      <c r="M80" s="40">
        <v>10000</v>
      </c>
      <c r="N80" s="30"/>
      <c r="O80" s="6"/>
      <c r="P80" s="6"/>
      <c r="Q80" s="6"/>
    </row>
    <row r="81" spans="1:17" s="1" customFormat="1" ht="46.5" customHeight="1" outlineLevel="1">
      <c r="A81" s="18" t="s">
        <v>71</v>
      </c>
      <c r="B81" s="18" t="s">
        <v>96</v>
      </c>
      <c r="C81" s="18" t="s">
        <v>18</v>
      </c>
      <c r="D81" s="18" t="s">
        <v>40</v>
      </c>
      <c r="E81" s="18" t="s">
        <v>34</v>
      </c>
      <c r="F81" s="18" t="s">
        <v>15</v>
      </c>
      <c r="G81" s="18" t="s">
        <v>4</v>
      </c>
      <c r="H81" s="18" t="s">
        <v>37</v>
      </c>
      <c r="I81" s="35" t="s">
        <v>218</v>
      </c>
      <c r="J81" s="23"/>
      <c r="K81" s="40">
        <f>450000+154000-65000-10000-20000</f>
        <v>509000</v>
      </c>
      <c r="L81" s="40">
        <f>468900+168940-65000-10000-20000</f>
        <v>542840</v>
      </c>
      <c r="M81" s="40">
        <f>488600+183150-65000-10000-20000</f>
        <v>576750</v>
      </c>
      <c r="N81" s="30"/>
      <c r="O81" s="6"/>
      <c r="P81" s="6"/>
      <c r="Q81" s="6"/>
    </row>
    <row r="82" spans="1:17" s="1" customFormat="1" ht="46.5" customHeight="1" outlineLevel="1">
      <c r="A82" s="18" t="s">
        <v>222</v>
      </c>
      <c r="B82" s="18" t="s">
        <v>96</v>
      </c>
      <c r="C82" s="18" t="s">
        <v>18</v>
      </c>
      <c r="D82" s="18" t="s">
        <v>40</v>
      </c>
      <c r="E82" s="18" t="s">
        <v>34</v>
      </c>
      <c r="F82" s="18" t="s">
        <v>15</v>
      </c>
      <c r="G82" s="18" t="s">
        <v>4</v>
      </c>
      <c r="H82" s="18" t="s">
        <v>37</v>
      </c>
      <c r="I82" s="35" t="s">
        <v>218</v>
      </c>
      <c r="J82" s="23"/>
      <c r="K82" s="40">
        <v>20000</v>
      </c>
      <c r="L82" s="40">
        <v>20000</v>
      </c>
      <c r="M82" s="40">
        <v>20000</v>
      </c>
      <c r="N82" s="30"/>
      <c r="O82" s="6"/>
      <c r="P82" s="6"/>
      <c r="Q82" s="6"/>
    </row>
    <row r="83" spans="1:17" s="11" customFormat="1" ht="15.75">
      <c r="A83" s="18" t="s">
        <v>25</v>
      </c>
      <c r="B83" s="17" t="s">
        <v>19</v>
      </c>
      <c r="C83" s="17" t="s">
        <v>3</v>
      </c>
      <c r="D83" s="17" t="s">
        <v>3</v>
      </c>
      <c r="E83" s="17" t="s">
        <v>25</v>
      </c>
      <c r="F83" s="17" t="s">
        <v>3</v>
      </c>
      <c r="G83" s="17" t="s">
        <v>4</v>
      </c>
      <c r="H83" s="17" t="s">
        <v>25</v>
      </c>
      <c r="I83" s="37" t="s">
        <v>94</v>
      </c>
      <c r="J83" s="21"/>
      <c r="K83" s="42">
        <f>K84</f>
        <v>402553300</v>
      </c>
      <c r="L83" s="42">
        <f>L84</f>
        <v>402508400</v>
      </c>
      <c r="M83" s="42">
        <f>M84</f>
        <v>412091900</v>
      </c>
      <c r="N83" s="29"/>
      <c r="O83" s="5"/>
      <c r="P83" s="5"/>
      <c r="Q83" s="5"/>
    </row>
    <row r="84" spans="1:17" s="1" customFormat="1" ht="30" outlineLevel="1">
      <c r="A84" s="18" t="s">
        <v>63</v>
      </c>
      <c r="B84" s="18" t="s">
        <v>19</v>
      </c>
      <c r="C84" s="18" t="s">
        <v>9</v>
      </c>
      <c r="D84" s="18" t="s">
        <v>3</v>
      </c>
      <c r="E84" s="18" t="s">
        <v>25</v>
      </c>
      <c r="F84" s="18" t="s">
        <v>3</v>
      </c>
      <c r="G84" s="18" t="s">
        <v>4</v>
      </c>
      <c r="H84" s="18" t="s">
        <v>25</v>
      </c>
      <c r="I84" s="35" t="s">
        <v>67</v>
      </c>
      <c r="J84" s="23"/>
      <c r="K84" s="42">
        <f>K85+K91+K97+K129</f>
        <v>402553300</v>
      </c>
      <c r="L84" s="42">
        <f>L85+L91+L97+L129</f>
        <v>402508400</v>
      </c>
      <c r="M84" s="42">
        <f>M85+M91+M97+M129</f>
        <v>412091900</v>
      </c>
      <c r="N84" s="30"/>
      <c r="O84" s="6"/>
      <c r="P84" s="6"/>
      <c r="Q84" s="6"/>
    </row>
    <row r="85" spans="1:17" s="1" customFormat="1" ht="36" customHeight="1" outlineLevel="2">
      <c r="A85" s="18" t="s">
        <v>63</v>
      </c>
      <c r="B85" s="18" t="s">
        <v>19</v>
      </c>
      <c r="C85" s="18" t="s">
        <v>9</v>
      </c>
      <c r="D85" s="18" t="s">
        <v>5</v>
      </c>
      <c r="E85" s="18" t="s">
        <v>25</v>
      </c>
      <c r="F85" s="18" t="s">
        <v>3</v>
      </c>
      <c r="G85" s="18" t="s">
        <v>4</v>
      </c>
      <c r="H85" s="18" t="s">
        <v>21</v>
      </c>
      <c r="I85" s="35" t="s">
        <v>187</v>
      </c>
      <c r="J85" s="23"/>
      <c r="K85" s="42">
        <f>K86</f>
        <v>141070900</v>
      </c>
      <c r="L85" s="42">
        <f>L86</f>
        <v>141070900</v>
      </c>
      <c r="M85" s="42">
        <f>M86</f>
        <v>151070900</v>
      </c>
      <c r="N85" s="30"/>
      <c r="O85" s="6"/>
      <c r="P85" s="6"/>
      <c r="Q85" s="6"/>
    </row>
    <row r="86" spans="1:17" s="1" customFormat="1" ht="19.5" customHeight="1" outlineLevel="2">
      <c r="A86" s="18" t="s">
        <v>63</v>
      </c>
      <c r="B86" s="18" t="s">
        <v>19</v>
      </c>
      <c r="C86" s="18" t="s">
        <v>9</v>
      </c>
      <c r="D86" s="18" t="s">
        <v>5</v>
      </c>
      <c r="E86" s="18" t="s">
        <v>43</v>
      </c>
      <c r="F86" s="18" t="s">
        <v>3</v>
      </c>
      <c r="G86" s="18" t="s">
        <v>4</v>
      </c>
      <c r="H86" s="18" t="s">
        <v>21</v>
      </c>
      <c r="I86" s="35" t="s">
        <v>68</v>
      </c>
      <c r="J86" s="23"/>
      <c r="K86" s="43">
        <f>K87+K89</f>
        <v>141070900</v>
      </c>
      <c r="L86" s="43">
        <f>L87+L89</f>
        <v>141070900</v>
      </c>
      <c r="M86" s="43">
        <f>M87+M89</f>
        <v>151070900</v>
      </c>
      <c r="N86" s="30"/>
      <c r="O86" s="6"/>
      <c r="P86" s="6"/>
      <c r="Q86" s="6"/>
    </row>
    <row r="87" spans="1:14" ht="33.75" customHeight="1" outlineLevel="3">
      <c r="A87" s="18" t="s">
        <v>63</v>
      </c>
      <c r="B87" s="18" t="s">
        <v>19</v>
      </c>
      <c r="C87" s="18" t="s">
        <v>9</v>
      </c>
      <c r="D87" s="18" t="s">
        <v>5</v>
      </c>
      <c r="E87" s="18" t="s">
        <v>43</v>
      </c>
      <c r="F87" s="18" t="s">
        <v>15</v>
      </c>
      <c r="G87" s="18" t="s">
        <v>4</v>
      </c>
      <c r="H87" s="18" t="s">
        <v>21</v>
      </c>
      <c r="I87" s="35" t="s">
        <v>188</v>
      </c>
      <c r="J87" s="23"/>
      <c r="K87" s="43">
        <f>K88</f>
        <v>121390800</v>
      </c>
      <c r="L87" s="43">
        <f>L88</f>
        <v>121390800</v>
      </c>
      <c r="M87" s="43">
        <f>M88</f>
        <v>121390800</v>
      </c>
      <c r="N87" s="30"/>
    </row>
    <row r="88" spans="1:14" ht="47.25" customHeight="1" outlineLevel="3">
      <c r="A88" s="18" t="s">
        <v>63</v>
      </c>
      <c r="B88" s="18" t="s">
        <v>19</v>
      </c>
      <c r="C88" s="18" t="s">
        <v>9</v>
      </c>
      <c r="D88" s="18" t="s">
        <v>5</v>
      </c>
      <c r="E88" s="18" t="s">
        <v>43</v>
      </c>
      <c r="F88" s="18" t="s">
        <v>15</v>
      </c>
      <c r="G88" s="18" t="s">
        <v>148</v>
      </c>
      <c r="H88" s="18" t="s">
        <v>21</v>
      </c>
      <c r="I88" s="35" t="s">
        <v>233</v>
      </c>
      <c r="J88" s="23"/>
      <c r="K88" s="43">
        <v>121390800</v>
      </c>
      <c r="L88" s="43">
        <v>121390800</v>
      </c>
      <c r="M88" s="43">
        <v>121390800</v>
      </c>
      <c r="N88" s="30"/>
    </row>
    <row r="89" spans="1:14" ht="39.75" customHeight="1" outlineLevel="3">
      <c r="A89" s="18" t="s">
        <v>63</v>
      </c>
      <c r="B89" s="18" t="s">
        <v>19</v>
      </c>
      <c r="C89" s="18" t="s">
        <v>9</v>
      </c>
      <c r="D89" s="18" t="s">
        <v>5</v>
      </c>
      <c r="E89" s="18" t="s">
        <v>110</v>
      </c>
      <c r="F89" s="18" t="s">
        <v>3</v>
      </c>
      <c r="G89" s="18" t="s">
        <v>4</v>
      </c>
      <c r="H89" s="18" t="s">
        <v>21</v>
      </c>
      <c r="I89" s="35" t="s">
        <v>189</v>
      </c>
      <c r="J89" s="23"/>
      <c r="K89" s="43">
        <v>19680100</v>
      </c>
      <c r="L89" s="43">
        <v>19680100</v>
      </c>
      <c r="M89" s="43">
        <f>M90</f>
        <v>29680100</v>
      </c>
      <c r="N89" s="30"/>
    </row>
    <row r="90" spans="1:14" ht="38.25" customHeight="1" outlineLevel="3">
      <c r="A90" s="18" t="s">
        <v>63</v>
      </c>
      <c r="B90" s="18" t="s">
        <v>19</v>
      </c>
      <c r="C90" s="18" t="s">
        <v>9</v>
      </c>
      <c r="D90" s="18" t="s">
        <v>5</v>
      </c>
      <c r="E90" s="18" t="s">
        <v>110</v>
      </c>
      <c r="F90" s="18" t="s">
        <v>15</v>
      </c>
      <c r="G90" s="18" t="s">
        <v>4</v>
      </c>
      <c r="H90" s="18" t="s">
        <v>21</v>
      </c>
      <c r="I90" s="35" t="s">
        <v>111</v>
      </c>
      <c r="J90" s="23"/>
      <c r="K90" s="43">
        <v>19680100</v>
      </c>
      <c r="L90" s="43">
        <v>19680100</v>
      </c>
      <c r="M90" s="43">
        <f>19680100+10000000</f>
        <v>29680100</v>
      </c>
      <c r="N90" s="30"/>
    </row>
    <row r="91" spans="1:13" s="1" customFormat="1" ht="30" customHeight="1" outlineLevel="2">
      <c r="A91" s="18" t="s">
        <v>63</v>
      </c>
      <c r="B91" s="18" t="s">
        <v>19</v>
      </c>
      <c r="C91" s="18" t="s">
        <v>9</v>
      </c>
      <c r="D91" s="18" t="s">
        <v>9</v>
      </c>
      <c r="E91" s="18" t="s">
        <v>25</v>
      </c>
      <c r="F91" s="18" t="s">
        <v>3</v>
      </c>
      <c r="G91" s="18" t="s">
        <v>4</v>
      </c>
      <c r="H91" s="18" t="s">
        <v>21</v>
      </c>
      <c r="I91" s="35" t="s">
        <v>99</v>
      </c>
      <c r="J91" s="23"/>
      <c r="K91" s="42">
        <f aca="true" t="shared" si="7" ref="K91:M92">K92</f>
        <v>20014300</v>
      </c>
      <c r="L91" s="42">
        <f t="shared" si="7"/>
        <v>20014300</v>
      </c>
      <c r="M91" s="42">
        <f t="shared" si="7"/>
        <v>20014300</v>
      </c>
    </row>
    <row r="92" spans="1:17" s="1" customFormat="1" ht="15.75" outlineLevel="2">
      <c r="A92" s="18" t="s">
        <v>63</v>
      </c>
      <c r="B92" s="18" t="s">
        <v>19</v>
      </c>
      <c r="C92" s="18" t="s">
        <v>9</v>
      </c>
      <c r="D92" s="18" t="s">
        <v>9</v>
      </c>
      <c r="E92" s="18" t="s">
        <v>44</v>
      </c>
      <c r="F92" s="18" t="s">
        <v>3</v>
      </c>
      <c r="G92" s="18" t="s">
        <v>4</v>
      </c>
      <c r="H92" s="18" t="s">
        <v>21</v>
      </c>
      <c r="I92" s="35" t="s">
        <v>69</v>
      </c>
      <c r="J92" s="23"/>
      <c r="K92" s="42">
        <f t="shared" si="7"/>
        <v>20014300</v>
      </c>
      <c r="L92" s="42">
        <f t="shared" si="7"/>
        <v>20014300</v>
      </c>
      <c r="M92" s="42">
        <f t="shared" si="7"/>
        <v>20014300</v>
      </c>
      <c r="N92" s="30"/>
      <c r="O92" s="6"/>
      <c r="P92" s="6"/>
      <c r="Q92" s="6"/>
    </row>
    <row r="93" spans="1:17" s="1" customFormat="1" ht="15.75" outlineLevel="2">
      <c r="A93" s="18" t="s">
        <v>63</v>
      </c>
      <c r="B93" s="18" t="s">
        <v>19</v>
      </c>
      <c r="C93" s="18" t="s">
        <v>9</v>
      </c>
      <c r="D93" s="18" t="s">
        <v>9</v>
      </c>
      <c r="E93" s="18" t="s">
        <v>44</v>
      </c>
      <c r="F93" s="18" t="s">
        <v>15</v>
      </c>
      <c r="G93" s="18" t="s">
        <v>4</v>
      </c>
      <c r="H93" s="18" t="s">
        <v>21</v>
      </c>
      <c r="I93" s="35" t="s">
        <v>73</v>
      </c>
      <c r="J93" s="23"/>
      <c r="K93" s="42">
        <f>K94+K95+K96</f>
        <v>20014300</v>
      </c>
      <c r="L93" s="42">
        <f>L94+L95+L96</f>
        <v>20014300</v>
      </c>
      <c r="M93" s="42">
        <f>M94+M95+M96</f>
        <v>20014300</v>
      </c>
      <c r="N93" s="30"/>
      <c r="O93" s="6"/>
      <c r="P93" s="6"/>
      <c r="Q93" s="6"/>
    </row>
    <row r="94" spans="1:17" s="1" customFormat="1" ht="75" outlineLevel="2">
      <c r="A94" s="18" t="s">
        <v>63</v>
      </c>
      <c r="B94" s="18" t="s">
        <v>19</v>
      </c>
      <c r="C94" s="18" t="s">
        <v>9</v>
      </c>
      <c r="D94" s="18" t="s">
        <v>9</v>
      </c>
      <c r="E94" s="18" t="s">
        <v>44</v>
      </c>
      <c r="F94" s="18" t="s">
        <v>15</v>
      </c>
      <c r="G94" s="18" t="s">
        <v>117</v>
      </c>
      <c r="H94" s="18" t="s">
        <v>21</v>
      </c>
      <c r="I94" s="35" t="s">
        <v>118</v>
      </c>
      <c r="J94" s="23"/>
      <c r="K94" s="42">
        <v>234300</v>
      </c>
      <c r="L94" s="42">
        <v>234300</v>
      </c>
      <c r="M94" s="42">
        <v>234300</v>
      </c>
      <c r="N94" s="30"/>
      <c r="O94" s="6"/>
      <c r="P94" s="6"/>
      <c r="Q94" s="6"/>
    </row>
    <row r="95" spans="1:17" s="1" customFormat="1" ht="120" outlineLevel="2">
      <c r="A95" s="18" t="s">
        <v>63</v>
      </c>
      <c r="B95" s="18" t="s">
        <v>19</v>
      </c>
      <c r="C95" s="18" t="s">
        <v>9</v>
      </c>
      <c r="D95" s="18" t="s">
        <v>9</v>
      </c>
      <c r="E95" s="18" t="s">
        <v>44</v>
      </c>
      <c r="F95" s="18" t="s">
        <v>15</v>
      </c>
      <c r="G95" s="18" t="s">
        <v>122</v>
      </c>
      <c r="H95" s="18" t="s">
        <v>21</v>
      </c>
      <c r="I95" s="54" t="s">
        <v>121</v>
      </c>
      <c r="J95" s="23"/>
      <c r="K95" s="66">
        <v>19680000</v>
      </c>
      <c r="L95" s="42">
        <v>19680000</v>
      </c>
      <c r="M95" s="42">
        <v>19680000</v>
      </c>
      <c r="N95" s="30"/>
      <c r="O95" s="6"/>
      <c r="P95" s="6"/>
      <c r="Q95" s="6"/>
    </row>
    <row r="96" spans="1:17" s="1" customFormat="1" ht="120" outlineLevel="2">
      <c r="A96" s="18" t="s">
        <v>63</v>
      </c>
      <c r="B96" s="18" t="s">
        <v>19</v>
      </c>
      <c r="C96" s="18" t="s">
        <v>9</v>
      </c>
      <c r="D96" s="18" t="s">
        <v>9</v>
      </c>
      <c r="E96" s="18" t="s">
        <v>44</v>
      </c>
      <c r="F96" s="18" t="s">
        <v>15</v>
      </c>
      <c r="G96" s="18" t="s">
        <v>119</v>
      </c>
      <c r="H96" s="18" t="s">
        <v>21</v>
      </c>
      <c r="I96" s="35" t="s">
        <v>120</v>
      </c>
      <c r="J96" s="23"/>
      <c r="K96" s="42">
        <v>100000</v>
      </c>
      <c r="L96" s="42">
        <v>100000</v>
      </c>
      <c r="M96" s="42">
        <v>100000</v>
      </c>
      <c r="N96" s="30"/>
      <c r="O96" s="6"/>
      <c r="P96" s="6"/>
      <c r="Q96" s="6"/>
    </row>
    <row r="97" spans="1:25" s="1" customFormat="1" ht="45" outlineLevel="2">
      <c r="A97" s="18" t="s">
        <v>63</v>
      </c>
      <c r="B97" s="18" t="s">
        <v>19</v>
      </c>
      <c r="C97" s="18" t="s">
        <v>9</v>
      </c>
      <c r="D97" s="18" t="s">
        <v>12</v>
      </c>
      <c r="E97" s="18" t="s">
        <v>25</v>
      </c>
      <c r="F97" s="18" t="s">
        <v>3</v>
      </c>
      <c r="G97" s="18" t="s">
        <v>4</v>
      </c>
      <c r="H97" s="18" t="s">
        <v>21</v>
      </c>
      <c r="I97" s="35" t="s">
        <v>190</v>
      </c>
      <c r="J97" s="23"/>
      <c r="K97" s="42">
        <f>K98+K100+K102+K123+K125</f>
        <v>241453000</v>
      </c>
      <c r="L97" s="42">
        <f>L98+L100+L102+L123+L125</f>
        <v>241408100</v>
      </c>
      <c r="M97" s="42">
        <f>M98+M100+M102+M123+M125</f>
        <v>241006700</v>
      </c>
      <c r="N97" s="48"/>
      <c r="O97" s="48"/>
      <c r="P97" s="48"/>
      <c r="Q97" s="46"/>
      <c r="R97" s="47"/>
      <c r="S97" s="47"/>
      <c r="T97" s="47"/>
      <c r="U97" s="47"/>
      <c r="V97" s="47"/>
      <c r="W97" s="48"/>
      <c r="X97" s="48"/>
      <c r="Y97" s="48"/>
    </row>
    <row r="98" spans="1:17" s="1" customFormat="1" ht="47.25" customHeight="1" outlineLevel="2">
      <c r="A98" s="18" t="s">
        <v>63</v>
      </c>
      <c r="B98" s="18" t="s">
        <v>19</v>
      </c>
      <c r="C98" s="18" t="s">
        <v>9</v>
      </c>
      <c r="D98" s="18" t="s">
        <v>12</v>
      </c>
      <c r="E98" s="18" t="s">
        <v>89</v>
      </c>
      <c r="F98" s="18" t="s">
        <v>3</v>
      </c>
      <c r="G98" s="18" t="s">
        <v>4</v>
      </c>
      <c r="H98" s="18" t="s">
        <v>21</v>
      </c>
      <c r="I98" s="35" t="s">
        <v>191</v>
      </c>
      <c r="J98" s="23"/>
      <c r="K98" s="42">
        <f>K99</f>
        <v>5500</v>
      </c>
      <c r="L98" s="42"/>
      <c r="M98" s="42"/>
      <c r="N98" s="30"/>
      <c r="O98" s="6"/>
      <c r="P98" s="6"/>
      <c r="Q98" s="6"/>
    </row>
    <row r="99" spans="1:17" s="1" customFormat="1" ht="64.5" customHeight="1" outlineLevel="2">
      <c r="A99" s="18" t="s">
        <v>63</v>
      </c>
      <c r="B99" s="18" t="s">
        <v>19</v>
      </c>
      <c r="C99" s="18" t="s">
        <v>9</v>
      </c>
      <c r="D99" s="18" t="s">
        <v>12</v>
      </c>
      <c r="E99" s="18" t="s">
        <v>89</v>
      </c>
      <c r="F99" s="18" t="s">
        <v>15</v>
      </c>
      <c r="G99" s="18" t="s">
        <v>4</v>
      </c>
      <c r="H99" s="18" t="s">
        <v>21</v>
      </c>
      <c r="I99" s="35" t="s">
        <v>192</v>
      </c>
      <c r="J99" s="23"/>
      <c r="K99" s="42">
        <v>5500</v>
      </c>
      <c r="L99" s="42">
        <v>0</v>
      </c>
      <c r="M99" s="42">
        <v>0</v>
      </c>
      <c r="N99" s="30"/>
      <c r="O99" s="6"/>
      <c r="P99" s="6"/>
      <c r="Q99" s="6"/>
    </row>
    <row r="100" spans="1:17" s="1" customFormat="1" ht="45" outlineLevel="2">
      <c r="A100" s="18" t="s">
        <v>63</v>
      </c>
      <c r="B100" s="18" t="s">
        <v>19</v>
      </c>
      <c r="C100" s="18" t="s">
        <v>9</v>
      </c>
      <c r="D100" s="18" t="s">
        <v>12</v>
      </c>
      <c r="E100" s="18" t="s">
        <v>48</v>
      </c>
      <c r="F100" s="18" t="s">
        <v>3</v>
      </c>
      <c r="G100" s="18" t="s">
        <v>4</v>
      </c>
      <c r="H100" s="18" t="s">
        <v>21</v>
      </c>
      <c r="I100" s="35" t="s">
        <v>150</v>
      </c>
      <c r="J100" s="23"/>
      <c r="K100" s="42">
        <f>K101</f>
        <v>418700</v>
      </c>
      <c r="L100" s="42">
        <f>L101</f>
        <v>393300</v>
      </c>
      <c r="M100" s="42">
        <f>M101</f>
        <v>0</v>
      </c>
      <c r="N100" s="30"/>
      <c r="O100" s="6"/>
      <c r="P100" s="6"/>
      <c r="Q100" s="6"/>
    </row>
    <row r="101" spans="1:17" s="1" customFormat="1" ht="53.25" customHeight="1" outlineLevel="2">
      <c r="A101" s="18" t="s">
        <v>63</v>
      </c>
      <c r="B101" s="18" t="s">
        <v>19</v>
      </c>
      <c r="C101" s="18" t="s">
        <v>9</v>
      </c>
      <c r="D101" s="18" t="s">
        <v>12</v>
      </c>
      <c r="E101" s="18" t="s">
        <v>48</v>
      </c>
      <c r="F101" s="18" t="s">
        <v>15</v>
      </c>
      <c r="G101" s="18" t="s">
        <v>4</v>
      </c>
      <c r="H101" s="18" t="s">
        <v>21</v>
      </c>
      <c r="I101" s="35" t="s">
        <v>193</v>
      </c>
      <c r="J101" s="23"/>
      <c r="K101" s="42">
        <v>418700</v>
      </c>
      <c r="L101" s="42">
        <v>393300</v>
      </c>
      <c r="M101" s="42">
        <v>0</v>
      </c>
      <c r="N101" s="30"/>
      <c r="O101" s="6"/>
      <c r="P101" s="6"/>
      <c r="Q101" s="6"/>
    </row>
    <row r="102" spans="1:17" s="1" customFormat="1" ht="36" customHeight="1" outlineLevel="2">
      <c r="A102" s="73" t="str">
        <f aca="true" t="shared" si="8" ref="A102:J102">A103</f>
        <v>090</v>
      </c>
      <c r="B102" s="73" t="str">
        <f t="shared" si="8"/>
        <v>2</v>
      </c>
      <c r="C102" s="73" t="str">
        <f t="shared" si="8"/>
        <v>02</v>
      </c>
      <c r="D102" s="73" t="str">
        <f t="shared" si="8"/>
        <v>03</v>
      </c>
      <c r="E102" s="73" t="str">
        <f t="shared" si="8"/>
        <v>024</v>
      </c>
      <c r="F102" s="73" t="s">
        <v>3</v>
      </c>
      <c r="G102" s="74" t="str">
        <f t="shared" si="8"/>
        <v>0000</v>
      </c>
      <c r="H102" s="74" t="str">
        <f t="shared" si="8"/>
        <v>151</v>
      </c>
      <c r="I102" s="67" t="s">
        <v>194</v>
      </c>
      <c r="J102" s="42">
        <f t="shared" si="8"/>
        <v>0</v>
      </c>
      <c r="K102" s="42">
        <f>K103</f>
        <v>233146200</v>
      </c>
      <c r="L102" s="42">
        <f>L103</f>
        <v>233132200</v>
      </c>
      <c r="M102" s="42">
        <f>M103</f>
        <v>233124100</v>
      </c>
      <c r="N102" s="30"/>
      <c r="O102" s="6"/>
      <c r="P102" s="6"/>
      <c r="Q102" s="6"/>
    </row>
    <row r="103" spans="1:17" s="1" customFormat="1" ht="60" outlineLevel="2">
      <c r="A103" s="72" t="s">
        <v>63</v>
      </c>
      <c r="B103" s="72" t="s">
        <v>19</v>
      </c>
      <c r="C103" s="72" t="s">
        <v>9</v>
      </c>
      <c r="D103" s="72" t="s">
        <v>12</v>
      </c>
      <c r="E103" s="72" t="s">
        <v>62</v>
      </c>
      <c r="F103" s="72" t="s">
        <v>15</v>
      </c>
      <c r="G103" s="72" t="s">
        <v>4</v>
      </c>
      <c r="H103" s="72" t="s">
        <v>21</v>
      </c>
      <c r="I103" s="71" t="s">
        <v>195</v>
      </c>
      <c r="J103" s="23"/>
      <c r="K103" s="42">
        <f>K104+K105+K106+K107+K108+K109+K110+K111+K112+K113+K114+K115+K116+K117+K119+K118+K120+K121+K122</f>
        <v>233146200</v>
      </c>
      <c r="L103" s="42">
        <f>L104+L105+L106+L107+L108+L109+L110+L111+L112+L113+L114+L115+L116+L117+L119+L118+L120+L121+L122</f>
        <v>233132200</v>
      </c>
      <c r="M103" s="42">
        <f>M104+M105+M106+M107+M108+M109+M110+M111+M112+M113+M114+M115+M116+M117+M119+M118+M120+M121+M122</f>
        <v>233124100</v>
      </c>
      <c r="N103" s="30"/>
      <c r="O103" s="6"/>
      <c r="P103" s="6"/>
      <c r="Q103" s="6"/>
    </row>
    <row r="104" spans="1:17" s="1" customFormat="1" ht="150" outlineLevel="2">
      <c r="A104" s="18" t="s">
        <v>63</v>
      </c>
      <c r="B104" s="18" t="s">
        <v>19</v>
      </c>
      <c r="C104" s="18" t="s">
        <v>9</v>
      </c>
      <c r="D104" s="18" t="s">
        <v>12</v>
      </c>
      <c r="E104" s="18" t="s">
        <v>62</v>
      </c>
      <c r="F104" s="18" t="s">
        <v>15</v>
      </c>
      <c r="G104" s="18" t="s">
        <v>131</v>
      </c>
      <c r="H104" s="18" t="s">
        <v>21</v>
      </c>
      <c r="I104" s="35" t="s">
        <v>196</v>
      </c>
      <c r="J104" s="23"/>
      <c r="K104" s="42">
        <v>30180800</v>
      </c>
      <c r="L104" s="42">
        <v>30180800</v>
      </c>
      <c r="M104" s="42">
        <v>30180800</v>
      </c>
      <c r="N104" s="30"/>
      <c r="O104" s="6"/>
      <c r="P104" s="6"/>
      <c r="Q104" s="6"/>
    </row>
    <row r="105" spans="1:17" s="1" customFormat="1" ht="143.25" customHeight="1" outlineLevel="2">
      <c r="A105" s="18" t="s">
        <v>63</v>
      </c>
      <c r="B105" s="18" t="s">
        <v>19</v>
      </c>
      <c r="C105" s="18" t="s">
        <v>9</v>
      </c>
      <c r="D105" s="18" t="s">
        <v>12</v>
      </c>
      <c r="E105" s="18" t="s">
        <v>62</v>
      </c>
      <c r="F105" s="18" t="s">
        <v>15</v>
      </c>
      <c r="G105" s="18" t="s">
        <v>175</v>
      </c>
      <c r="H105" s="18" t="s">
        <v>21</v>
      </c>
      <c r="I105" s="35" t="s">
        <v>197</v>
      </c>
      <c r="J105" s="23"/>
      <c r="K105" s="42">
        <v>117000</v>
      </c>
      <c r="L105" s="42">
        <v>117000</v>
      </c>
      <c r="M105" s="42">
        <v>117000</v>
      </c>
      <c r="N105" s="30"/>
      <c r="O105" s="6"/>
      <c r="P105" s="6"/>
      <c r="Q105" s="6"/>
    </row>
    <row r="106" spans="1:17" s="1" customFormat="1" ht="180" outlineLevel="2">
      <c r="A106" s="18" t="s">
        <v>63</v>
      </c>
      <c r="B106" s="18" t="s">
        <v>19</v>
      </c>
      <c r="C106" s="18" t="s">
        <v>9</v>
      </c>
      <c r="D106" s="18" t="s">
        <v>12</v>
      </c>
      <c r="E106" s="18" t="s">
        <v>62</v>
      </c>
      <c r="F106" s="18" t="s">
        <v>15</v>
      </c>
      <c r="G106" s="18" t="s">
        <v>202</v>
      </c>
      <c r="H106" s="18" t="s">
        <v>21</v>
      </c>
      <c r="I106" s="35" t="s">
        <v>203</v>
      </c>
      <c r="J106" s="23"/>
      <c r="K106" s="42">
        <v>13396700</v>
      </c>
      <c r="L106" s="42">
        <v>13396700</v>
      </c>
      <c r="M106" s="42">
        <v>13396700</v>
      </c>
      <c r="N106" s="30"/>
      <c r="O106" s="6"/>
      <c r="P106" s="6"/>
      <c r="Q106" s="6"/>
    </row>
    <row r="107" spans="1:17" s="1" customFormat="1" ht="180" outlineLevel="2">
      <c r="A107" s="18" t="s">
        <v>63</v>
      </c>
      <c r="B107" s="18" t="s">
        <v>19</v>
      </c>
      <c r="C107" s="18" t="s">
        <v>9</v>
      </c>
      <c r="D107" s="18" t="s">
        <v>12</v>
      </c>
      <c r="E107" s="18" t="s">
        <v>62</v>
      </c>
      <c r="F107" s="18" t="s">
        <v>15</v>
      </c>
      <c r="G107" s="18" t="s">
        <v>200</v>
      </c>
      <c r="H107" s="18" t="s">
        <v>21</v>
      </c>
      <c r="I107" s="35" t="s">
        <v>199</v>
      </c>
      <c r="J107" s="23"/>
      <c r="K107" s="42">
        <v>16557600</v>
      </c>
      <c r="L107" s="42">
        <v>16557600</v>
      </c>
      <c r="M107" s="42">
        <v>16557600</v>
      </c>
      <c r="N107" s="30"/>
      <c r="O107" s="6"/>
      <c r="P107" s="6"/>
      <c r="Q107" s="6"/>
    </row>
    <row r="108" spans="1:17" s="1" customFormat="1" ht="125.25" customHeight="1" outlineLevel="2">
      <c r="A108" s="18" t="s">
        <v>63</v>
      </c>
      <c r="B108" s="18" t="s">
        <v>19</v>
      </c>
      <c r="C108" s="18" t="s">
        <v>9</v>
      </c>
      <c r="D108" s="18" t="s">
        <v>12</v>
      </c>
      <c r="E108" s="18" t="s">
        <v>62</v>
      </c>
      <c r="F108" s="18" t="s">
        <v>15</v>
      </c>
      <c r="G108" s="18" t="s">
        <v>151</v>
      </c>
      <c r="H108" s="18" t="s">
        <v>21</v>
      </c>
      <c r="I108" s="35" t="s">
        <v>198</v>
      </c>
      <c r="J108" s="23"/>
      <c r="K108" s="42">
        <v>17900</v>
      </c>
      <c r="L108" s="42">
        <v>17900</v>
      </c>
      <c r="M108" s="42">
        <v>17900</v>
      </c>
      <c r="N108" s="30"/>
      <c r="O108" s="6"/>
      <c r="P108" s="6"/>
      <c r="Q108" s="6"/>
    </row>
    <row r="109" spans="1:17" s="1" customFormat="1" ht="125.25" customHeight="1" outlineLevel="2">
      <c r="A109" s="18" t="s">
        <v>63</v>
      </c>
      <c r="B109" s="18" t="s">
        <v>19</v>
      </c>
      <c r="C109" s="18" t="s">
        <v>9</v>
      </c>
      <c r="D109" s="18" t="s">
        <v>12</v>
      </c>
      <c r="E109" s="18" t="s">
        <v>62</v>
      </c>
      <c r="F109" s="18" t="s">
        <v>15</v>
      </c>
      <c r="G109" s="18" t="s">
        <v>132</v>
      </c>
      <c r="H109" s="18" t="s">
        <v>21</v>
      </c>
      <c r="I109" s="35" t="s">
        <v>234</v>
      </c>
      <c r="J109" s="23"/>
      <c r="K109" s="42">
        <v>4498800</v>
      </c>
      <c r="L109" s="42">
        <v>4498800</v>
      </c>
      <c r="M109" s="42">
        <v>4498800</v>
      </c>
      <c r="N109" s="30"/>
      <c r="O109" s="6"/>
      <c r="P109" s="6"/>
      <c r="Q109" s="6"/>
    </row>
    <row r="110" spans="1:17" s="1" customFormat="1" ht="87" customHeight="1" outlineLevel="2">
      <c r="A110" s="18" t="s">
        <v>63</v>
      </c>
      <c r="B110" s="18" t="s">
        <v>19</v>
      </c>
      <c r="C110" s="18" t="s">
        <v>9</v>
      </c>
      <c r="D110" s="18" t="s">
        <v>12</v>
      </c>
      <c r="E110" s="18" t="s">
        <v>62</v>
      </c>
      <c r="F110" s="18" t="s">
        <v>15</v>
      </c>
      <c r="G110" s="18" t="s">
        <v>134</v>
      </c>
      <c r="H110" s="18" t="s">
        <v>21</v>
      </c>
      <c r="I110" s="35" t="s">
        <v>235</v>
      </c>
      <c r="J110" s="23"/>
      <c r="K110" s="42">
        <v>39900</v>
      </c>
      <c r="L110" s="42">
        <v>39900</v>
      </c>
      <c r="M110" s="42">
        <v>39900</v>
      </c>
      <c r="N110" s="30"/>
      <c r="O110" s="6"/>
      <c r="P110" s="6"/>
      <c r="Q110" s="6"/>
    </row>
    <row r="111" spans="1:17" s="1" customFormat="1" ht="129.75" customHeight="1" outlineLevel="2">
      <c r="A111" s="18" t="s">
        <v>63</v>
      </c>
      <c r="B111" s="18" t="s">
        <v>19</v>
      </c>
      <c r="C111" s="18" t="s">
        <v>9</v>
      </c>
      <c r="D111" s="18" t="s">
        <v>12</v>
      </c>
      <c r="E111" s="18" t="s">
        <v>62</v>
      </c>
      <c r="F111" s="18" t="s">
        <v>15</v>
      </c>
      <c r="G111" s="18" t="s">
        <v>129</v>
      </c>
      <c r="H111" s="18" t="s">
        <v>21</v>
      </c>
      <c r="I111" s="35" t="s">
        <v>236</v>
      </c>
      <c r="J111" s="23"/>
      <c r="K111" s="42">
        <v>2588900</v>
      </c>
      <c r="L111" s="42">
        <v>2574900</v>
      </c>
      <c r="M111" s="42">
        <v>2566800</v>
      </c>
      <c r="N111" s="30"/>
      <c r="O111" s="6"/>
      <c r="P111" s="6"/>
      <c r="Q111" s="6"/>
    </row>
    <row r="112" spans="1:17" s="1" customFormat="1" ht="150.75" customHeight="1" outlineLevel="2">
      <c r="A112" s="18" t="s">
        <v>63</v>
      </c>
      <c r="B112" s="18" t="s">
        <v>19</v>
      </c>
      <c r="C112" s="18" t="s">
        <v>9</v>
      </c>
      <c r="D112" s="18" t="s">
        <v>12</v>
      </c>
      <c r="E112" s="18" t="s">
        <v>62</v>
      </c>
      <c r="F112" s="18" t="s">
        <v>15</v>
      </c>
      <c r="G112" s="18" t="s">
        <v>130</v>
      </c>
      <c r="H112" s="18" t="s">
        <v>21</v>
      </c>
      <c r="I112" s="35" t="s">
        <v>237</v>
      </c>
      <c r="J112" s="23"/>
      <c r="K112" s="42">
        <v>552300</v>
      </c>
      <c r="L112" s="42">
        <v>552300</v>
      </c>
      <c r="M112" s="42">
        <v>552300</v>
      </c>
      <c r="N112" s="30"/>
      <c r="O112" s="6"/>
      <c r="P112" s="6"/>
      <c r="Q112" s="6"/>
    </row>
    <row r="113" spans="1:17" s="1" customFormat="1" ht="96.75" customHeight="1" outlineLevel="2">
      <c r="A113" s="18" t="s">
        <v>63</v>
      </c>
      <c r="B113" s="18" t="s">
        <v>19</v>
      </c>
      <c r="C113" s="18" t="s">
        <v>9</v>
      </c>
      <c r="D113" s="18" t="s">
        <v>12</v>
      </c>
      <c r="E113" s="18" t="s">
        <v>62</v>
      </c>
      <c r="F113" s="18" t="s">
        <v>15</v>
      </c>
      <c r="G113" s="18" t="s">
        <v>133</v>
      </c>
      <c r="H113" s="18" t="s">
        <v>21</v>
      </c>
      <c r="I113" s="35" t="s">
        <v>238</v>
      </c>
      <c r="J113" s="23"/>
      <c r="K113" s="42">
        <v>144900</v>
      </c>
      <c r="L113" s="42">
        <v>144900</v>
      </c>
      <c r="M113" s="42">
        <v>144900</v>
      </c>
      <c r="N113" s="30"/>
      <c r="O113" s="6"/>
      <c r="P113" s="6"/>
      <c r="Q113" s="6"/>
    </row>
    <row r="114" spans="1:17" s="49" customFormat="1" ht="104.25" customHeight="1" outlineLevel="2">
      <c r="A114" s="18" t="s">
        <v>63</v>
      </c>
      <c r="B114" s="18" t="s">
        <v>19</v>
      </c>
      <c r="C114" s="18" t="s">
        <v>9</v>
      </c>
      <c r="D114" s="18" t="s">
        <v>12</v>
      </c>
      <c r="E114" s="18" t="s">
        <v>62</v>
      </c>
      <c r="F114" s="18" t="s">
        <v>15</v>
      </c>
      <c r="G114" s="18" t="s">
        <v>125</v>
      </c>
      <c r="H114" s="18" t="s">
        <v>21</v>
      </c>
      <c r="I114" s="35" t="s">
        <v>239</v>
      </c>
      <c r="J114" s="23"/>
      <c r="K114" s="42">
        <v>1548300</v>
      </c>
      <c r="L114" s="42">
        <v>1548300</v>
      </c>
      <c r="M114" s="42">
        <v>1548300</v>
      </c>
      <c r="N114" s="30"/>
      <c r="O114" s="50"/>
      <c r="P114" s="50"/>
      <c r="Q114" s="50"/>
    </row>
    <row r="115" spans="1:17" s="49" customFormat="1" ht="150" outlineLevel="2">
      <c r="A115" s="18" t="s">
        <v>63</v>
      </c>
      <c r="B115" s="18" t="s">
        <v>19</v>
      </c>
      <c r="C115" s="18" t="s">
        <v>9</v>
      </c>
      <c r="D115" s="18" t="s">
        <v>12</v>
      </c>
      <c r="E115" s="18" t="s">
        <v>62</v>
      </c>
      <c r="F115" s="18" t="s">
        <v>15</v>
      </c>
      <c r="G115" s="18" t="s">
        <v>126</v>
      </c>
      <c r="H115" s="18" t="s">
        <v>21</v>
      </c>
      <c r="I115" s="35" t="s">
        <v>240</v>
      </c>
      <c r="J115" s="23"/>
      <c r="K115" s="42">
        <v>223100</v>
      </c>
      <c r="L115" s="42">
        <v>223100</v>
      </c>
      <c r="M115" s="42">
        <v>223100</v>
      </c>
      <c r="N115" s="30"/>
      <c r="O115" s="50"/>
      <c r="P115" s="50"/>
      <c r="Q115" s="50"/>
    </row>
    <row r="116" spans="1:17" s="49" customFormat="1" ht="188.25" customHeight="1" outlineLevel="2">
      <c r="A116" s="18" t="s">
        <v>63</v>
      </c>
      <c r="B116" s="18" t="s">
        <v>19</v>
      </c>
      <c r="C116" s="18" t="s">
        <v>9</v>
      </c>
      <c r="D116" s="18" t="s">
        <v>12</v>
      </c>
      <c r="E116" s="18" t="s">
        <v>62</v>
      </c>
      <c r="F116" s="18" t="s">
        <v>15</v>
      </c>
      <c r="G116" s="18" t="s">
        <v>124</v>
      </c>
      <c r="H116" s="18" t="s">
        <v>21</v>
      </c>
      <c r="I116" s="35" t="s">
        <v>241</v>
      </c>
      <c r="J116" s="23"/>
      <c r="K116" s="42">
        <v>108601200</v>
      </c>
      <c r="L116" s="42">
        <v>108601200</v>
      </c>
      <c r="M116" s="42">
        <v>108601200</v>
      </c>
      <c r="N116" s="30"/>
      <c r="O116" s="50"/>
      <c r="P116" s="50"/>
      <c r="Q116" s="50"/>
    </row>
    <row r="117" spans="1:17" s="49" customFormat="1" ht="105" outlineLevel="2">
      <c r="A117" s="18" t="s">
        <v>63</v>
      </c>
      <c r="B117" s="18" t="s">
        <v>19</v>
      </c>
      <c r="C117" s="18" t="s">
        <v>9</v>
      </c>
      <c r="D117" s="18" t="s">
        <v>12</v>
      </c>
      <c r="E117" s="18" t="s">
        <v>62</v>
      </c>
      <c r="F117" s="18" t="s">
        <v>15</v>
      </c>
      <c r="G117" s="18" t="s">
        <v>127</v>
      </c>
      <c r="H117" s="18" t="s">
        <v>21</v>
      </c>
      <c r="I117" s="35" t="s">
        <v>88</v>
      </c>
      <c r="J117" s="23"/>
      <c r="K117" s="42">
        <v>11703800</v>
      </c>
      <c r="L117" s="42">
        <v>11703800</v>
      </c>
      <c r="M117" s="42">
        <v>11703800</v>
      </c>
      <c r="N117" s="30"/>
      <c r="O117" s="50"/>
      <c r="P117" s="50"/>
      <c r="Q117" s="50"/>
    </row>
    <row r="118" spans="1:17" s="49" customFormat="1" ht="105" outlineLevel="2">
      <c r="A118" s="18" t="s">
        <v>63</v>
      </c>
      <c r="B118" s="18" t="s">
        <v>19</v>
      </c>
      <c r="C118" s="18" t="s">
        <v>9</v>
      </c>
      <c r="D118" s="18" t="s">
        <v>12</v>
      </c>
      <c r="E118" s="18" t="s">
        <v>62</v>
      </c>
      <c r="F118" s="18" t="s">
        <v>15</v>
      </c>
      <c r="G118" s="18" t="s">
        <v>176</v>
      </c>
      <c r="H118" s="18" t="s">
        <v>21</v>
      </c>
      <c r="I118" s="35" t="s">
        <v>242</v>
      </c>
      <c r="J118" s="23"/>
      <c r="K118" s="42">
        <v>4928800</v>
      </c>
      <c r="L118" s="42">
        <v>4928800</v>
      </c>
      <c r="M118" s="42">
        <v>4928800</v>
      </c>
      <c r="N118" s="30"/>
      <c r="O118" s="50"/>
      <c r="P118" s="50"/>
      <c r="Q118" s="50"/>
    </row>
    <row r="119" spans="1:17" s="49" customFormat="1" ht="135" outlineLevel="2">
      <c r="A119" s="18" t="s">
        <v>63</v>
      </c>
      <c r="B119" s="18" t="s">
        <v>19</v>
      </c>
      <c r="C119" s="18" t="s">
        <v>9</v>
      </c>
      <c r="D119" s="18" t="s">
        <v>12</v>
      </c>
      <c r="E119" s="18" t="s">
        <v>62</v>
      </c>
      <c r="F119" s="18" t="s">
        <v>15</v>
      </c>
      <c r="G119" s="18" t="s">
        <v>135</v>
      </c>
      <c r="H119" s="18" t="s">
        <v>21</v>
      </c>
      <c r="I119" s="35" t="s">
        <v>136</v>
      </c>
      <c r="J119" s="23"/>
      <c r="K119" s="42">
        <v>3583500</v>
      </c>
      <c r="L119" s="42">
        <v>3583500</v>
      </c>
      <c r="M119" s="42">
        <v>3583500</v>
      </c>
      <c r="N119" s="30"/>
      <c r="O119" s="50"/>
      <c r="P119" s="50"/>
      <c r="Q119" s="50"/>
    </row>
    <row r="120" spans="1:17" s="1" customFormat="1" ht="180" outlineLevel="2">
      <c r="A120" s="18" t="s">
        <v>63</v>
      </c>
      <c r="B120" s="18" t="s">
        <v>19</v>
      </c>
      <c r="C120" s="18" t="s">
        <v>9</v>
      </c>
      <c r="D120" s="18" t="s">
        <v>12</v>
      </c>
      <c r="E120" s="18" t="s">
        <v>62</v>
      </c>
      <c r="F120" s="18" t="s">
        <v>15</v>
      </c>
      <c r="G120" s="18" t="s">
        <v>123</v>
      </c>
      <c r="H120" s="18" t="s">
        <v>21</v>
      </c>
      <c r="I120" s="35" t="s">
        <v>204</v>
      </c>
      <c r="J120" s="23"/>
      <c r="K120" s="42">
        <v>24999900</v>
      </c>
      <c r="L120" s="42">
        <v>24999900</v>
      </c>
      <c r="M120" s="42">
        <v>24999900</v>
      </c>
      <c r="N120" s="30"/>
      <c r="O120" s="6"/>
      <c r="P120" s="6"/>
      <c r="Q120" s="6"/>
    </row>
    <row r="121" spans="1:17" s="1" customFormat="1" ht="75" outlineLevel="2">
      <c r="A121" s="18" t="s">
        <v>63</v>
      </c>
      <c r="B121" s="18" t="s">
        <v>19</v>
      </c>
      <c r="C121" s="18" t="s">
        <v>9</v>
      </c>
      <c r="D121" s="18" t="s">
        <v>12</v>
      </c>
      <c r="E121" s="18" t="s">
        <v>62</v>
      </c>
      <c r="F121" s="18" t="s">
        <v>15</v>
      </c>
      <c r="G121" s="18" t="s">
        <v>138</v>
      </c>
      <c r="H121" s="18" t="s">
        <v>21</v>
      </c>
      <c r="I121" s="35" t="s">
        <v>243</v>
      </c>
      <c r="J121" s="23"/>
      <c r="K121" s="42">
        <v>8995100</v>
      </c>
      <c r="L121" s="42">
        <v>8995100</v>
      </c>
      <c r="M121" s="42">
        <v>8995100</v>
      </c>
      <c r="N121" s="30"/>
      <c r="O121" s="6"/>
      <c r="P121" s="6"/>
      <c r="Q121" s="6"/>
    </row>
    <row r="122" spans="1:17" s="1" customFormat="1" ht="90" outlineLevel="2">
      <c r="A122" s="18" t="s">
        <v>63</v>
      </c>
      <c r="B122" s="18" t="s">
        <v>19</v>
      </c>
      <c r="C122" s="18" t="s">
        <v>9</v>
      </c>
      <c r="D122" s="18" t="s">
        <v>12</v>
      </c>
      <c r="E122" s="18" t="s">
        <v>62</v>
      </c>
      <c r="F122" s="18" t="s">
        <v>15</v>
      </c>
      <c r="G122" s="18" t="s">
        <v>137</v>
      </c>
      <c r="H122" s="18" t="s">
        <v>21</v>
      </c>
      <c r="I122" s="35" t="s">
        <v>244</v>
      </c>
      <c r="J122" s="23"/>
      <c r="K122" s="42">
        <v>467700</v>
      </c>
      <c r="L122" s="42">
        <v>467700</v>
      </c>
      <c r="M122" s="42">
        <v>467700</v>
      </c>
      <c r="N122" s="30"/>
      <c r="O122" s="6"/>
      <c r="P122" s="6"/>
      <c r="Q122" s="6"/>
    </row>
    <row r="123" spans="1:17" s="1" customFormat="1" ht="75" outlineLevel="2">
      <c r="A123" s="18" t="s">
        <v>63</v>
      </c>
      <c r="B123" s="18" t="s">
        <v>19</v>
      </c>
      <c r="C123" s="18" t="s">
        <v>9</v>
      </c>
      <c r="D123" s="18" t="s">
        <v>12</v>
      </c>
      <c r="E123" s="18" t="s">
        <v>64</v>
      </c>
      <c r="F123" s="18" t="s">
        <v>3</v>
      </c>
      <c r="G123" s="18" t="s">
        <v>4</v>
      </c>
      <c r="H123" s="18" t="s">
        <v>21</v>
      </c>
      <c r="I123" s="35" t="s">
        <v>205</v>
      </c>
      <c r="J123" s="23"/>
      <c r="K123" s="42">
        <f>K124</f>
        <v>2273500</v>
      </c>
      <c r="L123" s="42">
        <f>L124</f>
        <v>2273500</v>
      </c>
      <c r="M123" s="42">
        <f>M124</f>
        <v>2273500</v>
      </c>
      <c r="N123" s="30"/>
      <c r="O123" s="6"/>
      <c r="P123" s="6"/>
      <c r="Q123" s="6"/>
    </row>
    <row r="124" spans="1:17" s="1" customFormat="1" ht="90" outlineLevel="2">
      <c r="A124" s="18" t="s">
        <v>63</v>
      </c>
      <c r="B124" s="18" t="s">
        <v>19</v>
      </c>
      <c r="C124" s="18" t="s">
        <v>9</v>
      </c>
      <c r="D124" s="18" t="s">
        <v>12</v>
      </c>
      <c r="E124" s="18" t="s">
        <v>64</v>
      </c>
      <c r="F124" s="18" t="s">
        <v>15</v>
      </c>
      <c r="G124" s="18" t="s">
        <v>4</v>
      </c>
      <c r="H124" s="18" t="s">
        <v>21</v>
      </c>
      <c r="I124" s="44" t="s">
        <v>206</v>
      </c>
      <c r="J124" s="23"/>
      <c r="K124" s="42">
        <v>2273500</v>
      </c>
      <c r="L124" s="42">
        <v>2273500</v>
      </c>
      <c r="M124" s="42">
        <v>2273500</v>
      </c>
      <c r="N124" s="30"/>
      <c r="O124" s="6"/>
      <c r="P124" s="6"/>
      <c r="Q124" s="6"/>
    </row>
    <row r="125" spans="1:17" s="52" customFormat="1" ht="60" customHeight="1" outlineLevel="2">
      <c r="A125" s="18" t="s">
        <v>63</v>
      </c>
      <c r="B125" s="18" t="s">
        <v>19</v>
      </c>
      <c r="C125" s="18" t="s">
        <v>9</v>
      </c>
      <c r="D125" s="18" t="s">
        <v>12</v>
      </c>
      <c r="E125" s="18" t="s">
        <v>45</v>
      </c>
      <c r="F125" s="18" t="s">
        <v>3</v>
      </c>
      <c r="G125" s="18" t="s">
        <v>4</v>
      </c>
      <c r="H125" s="18" t="s">
        <v>21</v>
      </c>
      <c r="I125" s="35" t="s">
        <v>116</v>
      </c>
      <c r="J125" s="23"/>
      <c r="K125" s="42">
        <f>K126</f>
        <v>5609100</v>
      </c>
      <c r="L125" s="42">
        <f>L126</f>
        <v>5609100</v>
      </c>
      <c r="M125" s="42">
        <f>M126</f>
        <v>5609100</v>
      </c>
      <c r="N125" s="30"/>
      <c r="O125" s="51"/>
      <c r="P125" s="51"/>
      <c r="Q125" s="51"/>
    </row>
    <row r="126" spans="1:17" s="52" customFormat="1" ht="60" outlineLevel="2">
      <c r="A126" s="18" t="s">
        <v>63</v>
      </c>
      <c r="B126" s="18" t="s">
        <v>19</v>
      </c>
      <c r="C126" s="18" t="s">
        <v>9</v>
      </c>
      <c r="D126" s="18" t="s">
        <v>12</v>
      </c>
      <c r="E126" s="18" t="s">
        <v>45</v>
      </c>
      <c r="F126" s="18" t="s">
        <v>15</v>
      </c>
      <c r="G126" s="18" t="s">
        <v>4</v>
      </c>
      <c r="H126" s="18" t="s">
        <v>21</v>
      </c>
      <c r="I126" s="35" t="s">
        <v>46</v>
      </c>
      <c r="J126" s="23"/>
      <c r="K126" s="42">
        <f>K127+K128</f>
        <v>5609100</v>
      </c>
      <c r="L126" s="42">
        <f>L127+L128</f>
        <v>5609100</v>
      </c>
      <c r="M126" s="42">
        <f>M127+M128</f>
        <v>5609100</v>
      </c>
      <c r="N126" s="30"/>
      <c r="O126" s="51"/>
      <c r="P126" s="51"/>
      <c r="Q126" s="51"/>
    </row>
    <row r="127" spans="1:17" s="52" customFormat="1" ht="165" customHeight="1" outlineLevel="2">
      <c r="A127" s="18" t="s">
        <v>63</v>
      </c>
      <c r="B127" s="18" t="s">
        <v>19</v>
      </c>
      <c r="C127" s="18" t="s">
        <v>9</v>
      </c>
      <c r="D127" s="18" t="s">
        <v>12</v>
      </c>
      <c r="E127" s="18" t="s">
        <v>45</v>
      </c>
      <c r="F127" s="18" t="s">
        <v>15</v>
      </c>
      <c r="G127" s="18" t="s">
        <v>77</v>
      </c>
      <c r="H127" s="18" t="s">
        <v>21</v>
      </c>
      <c r="I127" s="68" t="s">
        <v>128</v>
      </c>
      <c r="J127" s="23"/>
      <c r="K127" s="42">
        <v>1597100</v>
      </c>
      <c r="L127" s="42">
        <v>1577400</v>
      </c>
      <c r="M127" s="42"/>
      <c r="N127" s="30"/>
      <c r="O127" s="51"/>
      <c r="P127" s="51"/>
      <c r="Q127" s="51"/>
    </row>
    <row r="128" spans="1:17" s="52" customFormat="1" ht="141.75" outlineLevel="2">
      <c r="A128" s="18" t="s">
        <v>63</v>
      </c>
      <c r="B128" s="18" t="s">
        <v>19</v>
      </c>
      <c r="C128" s="18" t="s">
        <v>9</v>
      </c>
      <c r="D128" s="18" t="s">
        <v>12</v>
      </c>
      <c r="E128" s="18" t="s">
        <v>45</v>
      </c>
      <c r="F128" s="18" t="s">
        <v>15</v>
      </c>
      <c r="G128" s="18" t="s">
        <v>74</v>
      </c>
      <c r="H128" s="18" t="s">
        <v>21</v>
      </c>
      <c r="I128" s="68" t="s">
        <v>201</v>
      </c>
      <c r="J128" s="23"/>
      <c r="K128" s="42">
        <v>4012000</v>
      </c>
      <c r="L128" s="42">
        <v>4031700</v>
      </c>
      <c r="M128" s="42">
        <v>5609100</v>
      </c>
      <c r="N128" s="30"/>
      <c r="O128" s="51"/>
      <c r="P128" s="51"/>
      <c r="Q128" s="51"/>
    </row>
    <row r="129" spans="1:17" s="52" customFormat="1" ht="24.75" customHeight="1" outlineLevel="2">
      <c r="A129" s="18" t="s">
        <v>63</v>
      </c>
      <c r="B129" s="18" t="s">
        <v>19</v>
      </c>
      <c r="C129" s="18" t="s">
        <v>9</v>
      </c>
      <c r="D129" s="18" t="s">
        <v>72</v>
      </c>
      <c r="E129" s="18" t="s">
        <v>25</v>
      </c>
      <c r="F129" s="18" t="s">
        <v>3</v>
      </c>
      <c r="G129" s="18" t="s">
        <v>4</v>
      </c>
      <c r="H129" s="18" t="s">
        <v>21</v>
      </c>
      <c r="I129" s="68" t="s">
        <v>207</v>
      </c>
      <c r="J129" s="23"/>
      <c r="K129" s="42">
        <f aca="true" t="shared" si="9" ref="K129:M130">K130</f>
        <v>15100</v>
      </c>
      <c r="L129" s="42">
        <f t="shared" si="9"/>
        <v>15100</v>
      </c>
      <c r="M129" s="42">
        <f t="shared" si="9"/>
        <v>0</v>
      </c>
      <c r="N129" s="30"/>
      <c r="O129" s="51"/>
      <c r="P129" s="51"/>
      <c r="Q129" s="51"/>
    </row>
    <row r="130" spans="1:17" s="52" customFormat="1" ht="69.75" customHeight="1" outlineLevel="2">
      <c r="A130" s="18" t="s">
        <v>63</v>
      </c>
      <c r="B130" s="18" t="s">
        <v>19</v>
      </c>
      <c r="C130" s="18" t="s">
        <v>9</v>
      </c>
      <c r="D130" s="18" t="s">
        <v>72</v>
      </c>
      <c r="E130" s="18" t="s">
        <v>149</v>
      </c>
      <c r="F130" s="18" t="s">
        <v>3</v>
      </c>
      <c r="G130" s="18" t="s">
        <v>4</v>
      </c>
      <c r="H130" s="18" t="s">
        <v>21</v>
      </c>
      <c r="I130" s="68" t="s">
        <v>208</v>
      </c>
      <c r="J130" s="23"/>
      <c r="K130" s="42">
        <f t="shared" si="9"/>
        <v>15100</v>
      </c>
      <c r="L130" s="42">
        <f t="shared" si="9"/>
        <v>15100</v>
      </c>
      <c r="M130" s="42">
        <f t="shared" si="9"/>
        <v>0</v>
      </c>
      <c r="N130" s="30"/>
      <c r="O130" s="51"/>
      <c r="P130" s="51"/>
      <c r="Q130" s="51"/>
    </row>
    <row r="131" spans="1:17" s="52" customFormat="1" ht="78.75" outlineLevel="2">
      <c r="A131" s="18" t="s">
        <v>63</v>
      </c>
      <c r="B131" s="18" t="s">
        <v>19</v>
      </c>
      <c r="C131" s="18" t="s">
        <v>9</v>
      </c>
      <c r="D131" s="18" t="s">
        <v>72</v>
      </c>
      <c r="E131" s="18" t="s">
        <v>149</v>
      </c>
      <c r="F131" s="18" t="s">
        <v>15</v>
      </c>
      <c r="G131" s="18" t="s">
        <v>4</v>
      </c>
      <c r="H131" s="18" t="s">
        <v>21</v>
      </c>
      <c r="I131" s="68" t="s">
        <v>209</v>
      </c>
      <c r="J131" s="23"/>
      <c r="K131" s="42">
        <v>15100</v>
      </c>
      <c r="L131" s="42">
        <v>15100</v>
      </c>
      <c r="M131" s="42">
        <v>0</v>
      </c>
      <c r="N131" s="30"/>
      <c r="O131" s="51"/>
      <c r="P131" s="51"/>
      <c r="Q131" s="51"/>
    </row>
    <row r="132" spans="1:17" s="13" customFormat="1" ht="18.75">
      <c r="A132" s="19"/>
      <c r="B132" s="19"/>
      <c r="C132" s="19"/>
      <c r="D132" s="19"/>
      <c r="E132" s="19"/>
      <c r="F132" s="19"/>
      <c r="G132" s="19"/>
      <c r="H132" s="19"/>
      <c r="I132" s="38" t="s">
        <v>95</v>
      </c>
      <c r="J132" s="26"/>
      <c r="K132" s="41">
        <f>K10+K83</f>
        <v>431087241</v>
      </c>
      <c r="L132" s="41">
        <f>L10+L83</f>
        <v>431531122</v>
      </c>
      <c r="M132" s="41">
        <f>M10+M83</f>
        <v>437231927</v>
      </c>
      <c r="N132" s="31"/>
      <c r="O132" s="12"/>
      <c r="P132" s="12"/>
      <c r="Q132" s="12"/>
    </row>
    <row r="133" spans="10:14" ht="15.75" hidden="1">
      <c r="J133" s="7"/>
      <c r="K133" s="7"/>
      <c r="L133" s="7"/>
      <c r="M133" s="7"/>
      <c r="N133" s="7"/>
    </row>
    <row r="134" spans="10:14" ht="15.75" hidden="1">
      <c r="J134" s="7"/>
      <c r="K134" s="7">
        <f>453820640+281910</f>
        <v>454102550</v>
      </c>
      <c r="L134" s="69">
        <v>462711995</v>
      </c>
      <c r="M134" s="7">
        <v>456282195</v>
      </c>
      <c r="N134" s="7"/>
    </row>
    <row r="135" spans="10:14" ht="15.75" hidden="1">
      <c r="J135" s="7"/>
      <c r="K135" s="7"/>
      <c r="L135" s="7">
        <f>L97+L91</f>
        <v>261422400</v>
      </c>
      <c r="M135" s="7">
        <f>M97+M91</f>
        <v>261021000</v>
      </c>
      <c r="N135" s="7"/>
    </row>
    <row r="136" spans="10:14" ht="15.75" hidden="1">
      <c r="J136" s="7"/>
      <c r="K136" s="7"/>
      <c r="L136" s="7">
        <f>L134-L135</f>
        <v>201289595</v>
      </c>
      <c r="M136" s="7">
        <f>M134-M135</f>
        <v>195261195</v>
      </c>
      <c r="N136" s="7"/>
    </row>
    <row r="137" spans="9:14" ht="15.75" hidden="1">
      <c r="I137" s="7" t="s">
        <v>139</v>
      </c>
      <c r="J137" s="7"/>
      <c r="L137" s="70">
        <v>4309605</v>
      </c>
      <c r="M137" s="70">
        <v>8646350</v>
      </c>
      <c r="N137" s="7"/>
    </row>
    <row r="138" spans="10:14" ht="15.75" hidden="1">
      <c r="J138" s="7"/>
      <c r="K138" s="7">
        <f>K132-K134</f>
        <v>-23015309</v>
      </c>
      <c r="L138" s="70">
        <f>L132-L139</f>
        <v>-35490478</v>
      </c>
      <c r="M138" s="70">
        <f>M132-M139</f>
        <v>-27696618</v>
      </c>
      <c r="N138" s="7"/>
    </row>
    <row r="139" spans="9:14" ht="15.75" hidden="1">
      <c r="I139" s="7" t="s">
        <v>140</v>
      </c>
      <c r="J139" s="7"/>
      <c r="K139" s="5">
        <f>K134</f>
        <v>454102550</v>
      </c>
      <c r="L139" s="70">
        <f>L134+L137</f>
        <v>467021600</v>
      </c>
      <c r="M139" s="70">
        <f>M134+M137</f>
        <v>464928545</v>
      </c>
      <c r="N139" s="7"/>
    </row>
    <row r="140" spans="10:14" ht="15.75">
      <c r="J140" s="7"/>
      <c r="K140" s="7"/>
      <c r="L140" s="7"/>
      <c r="M140" s="7"/>
      <c r="N140" s="7"/>
    </row>
    <row r="141" spans="10:14" ht="15.75">
      <c r="J141" s="7"/>
      <c r="K141" s="7"/>
      <c r="L141" s="7"/>
      <c r="M141" s="7"/>
      <c r="N141" s="7"/>
    </row>
    <row r="142" spans="10:14" ht="15.75">
      <c r="J142" s="7"/>
      <c r="K142" s="7"/>
      <c r="L142" s="7"/>
      <c r="M142" s="7"/>
      <c r="N142" s="7"/>
    </row>
    <row r="143" spans="10:14" ht="15.75">
      <c r="J143" s="7"/>
      <c r="K143" s="7"/>
      <c r="L143" s="7"/>
      <c r="M143" s="7"/>
      <c r="N143" s="7"/>
    </row>
    <row r="144" spans="10:14" ht="15.75">
      <c r="J144" s="7"/>
      <c r="K144" s="7"/>
      <c r="L144" s="7"/>
      <c r="M144" s="7"/>
      <c r="N144" s="7"/>
    </row>
    <row r="145" spans="10:14" ht="15.75">
      <c r="J145" s="7"/>
      <c r="K145" s="7"/>
      <c r="L145" s="7"/>
      <c r="M145" s="7"/>
      <c r="N145" s="7"/>
    </row>
    <row r="146" spans="10:14" ht="15.75">
      <c r="J146" s="7"/>
      <c r="K146" s="7"/>
      <c r="L146" s="7"/>
      <c r="M146" s="7"/>
      <c r="N146" s="7"/>
    </row>
    <row r="147" spans="10:14" ht="15.75">
      <c r="J147" s="7"/>
      <c r="K147" s="7"/>
      <c r="L147" s="7"/>
      <c r="M147" s="7"/>
      <c r="N147" s="7"/>
    </row>
    <row r="148" spans="10:14" ht="15.75">
      <c r="J148" s="7"/>
      <c r="K148" s="7"/>
      <c r="L148" s="7"/>
      <c r="M148" s="7"/>
      <c r="N148" s="7"/>
    </row>
    <row r="149" spans="10:14" ht="15.75">
      <c r="J149" s="7"/>
      <c r="K149" s="7"/>
      <c r="L149" s="7"/>
      <c r="M149" s="7"/>
      <c r="N149" s="7"/>
    </row>
    <row r="150" spans="10:14" ht="15.75">
      <c r="J150" s="7"/>
      <c r="K150" s="7"/>
      <c r="L150" s="7"/>
      <c r="M150" s="7"/>
      <c r="N150" s="7"/>
    </row>
    <row r="151" spans="10:14" ht="15.75">
      <c r="J151" s="7"/>
      <c r="K151" s="7"/>
      <c r="L151" s="7"/>
      <c r="M151" s="7"/>
      <c r="N151" s="7"/>
    </row>
    <row r="152" spans="10:14" ht="15.75">
      <c r="J152" s="7"/>
      <c r="K152" s="7"/>
      <c r="L152" s="7"/>
      <c r="M152" s="7"/>
      <c r="N152" s="7"/>
    </row>
    <row r="153" spans="10:14" ht="15.75">
      <c r="J153" s="7"/>
      <c r="K153" s="7"/>
      <c r="L153" s="7"/>
      <c r="M153" s="7"/>
      <c r="N153" s="7"/>
    </row>
    <row r="154" spans="10:14" ht="15.75">
      <c r="J154" s="7"/>
      <c r="K154" s="7"/>
      <c r="L154" s="7"/>
      <c r="M154" s="7"/>
      <c r="N154" s="7"/>
    </row>
    <row r="155" spans="10:14" ht="15.75">
      <c r="J155" s="7"/>
      <c r="K155" s="7"/>
      <c r="L155" s="7"/>
      <c r="M155" s="7"/>
      <c r="N155" s="7"/>
    </row>
    <row r="156" spans="10:14" ht="15.75">
      <c r="J156" s="7"/>
      <c r="K156" s="7"/>
      <c r="L156" s="7"/>
      <c r="M156" s="7"/>
      <c r="N156" s="7"/>
    </row>
    <row r="157" spans="10:14" ht="15.75">
      <c r="J157" s="7"/>
      <c r="K157" s="7"/>
      <c r="L157" s="7"/>
      <c r="M157" s="7"/>
      <c r="N157" s="7"/>
    </row>
    <row r="158" spans="10:14" ht="15.75">
      <c r="J158" s="7"/>
      <c r="K158" s="7"/>
      <c r="L158" s="7"/>
      <c r="M158" s="7"/>
      <c r="N158" s="7"/>
    </row>
    <row r="159" spans="10:14" ht="15.75">
      <c r="J159" s="7"/>
      <c r="K159" s="7"/>
      <c r="L159" s="7"/>
      <c r="M159" s="7"/>
      <c r="N159" s="7"/>
    </row>
    <row r="160" spans="10:14" ht="15.75">
      <c r="J160" s="7"/>
      <c r="K160" s="7"/>
      <c r="L160" s="7"/>
      <c r="M160" s="7"/>
      <c r="N160" s="7"/>
    </row>
    <row r="161" spans="10:14" ht="15.75">
      <c r="J161" s="7"/>
      <c r="K161" s="7"/>
      <c r="L161" s="7"/>
      <c r="M161" s="7"/>
      <c r="N161" s="7"/>
    </row>
    <row r="162" spans="10:14" ht="15.75">
      <c r="J162" s="7"/>
      <c r="K162" s="7"/>
      <c r="L162" s="7"/>
      <c r="M162" s="7"/>
      <c r="N162" s="7"/>
    </row>
    <row r="163" spans="10:14" ht="15.75">
      <c r="J163" s="7"/>
      <c r="K163" s="7"/>
      <c r="L163" s="7"/>
      <c r="M163" s="7"/>
      <c r="N163" s="7"/>
    </row>
    <row r="164" spans="10:14" ht="15.75">
      <c r="J164" s="7"/>
      <c r="K164" s="7"/>
      <c r="L164" s="7"/>
      <c r="M164" s="7"/>
      <c r="N164" s="7"/>
    </row>
    <row r="165" spans="10:14" ht="15.75">
      <c r="J165" s="7"/>
      <c r="K165" s="7"/>
      <c r="L165" s="7"/>
      <c r="M165" s="7"/>
      <c r="N165" s="7"/>
    </row>
    <row r="166" spans="10:14" ht="15.75">
      <c r="J166" s="7"/>
      <c r="K166" s="7"/>
      <c r="L166" s="7"/>
      <c r="M166" s="7"/>
      <c r="N166" s="7"/>
    </row>
    <row r="167" spans="10:14" ht="15.75">
      <c r="J167" s="7"/>
      <c r="K167" s="7"/>
      <c r="L167" s="7"/>
      <c r="M167" s="7"/>
      <c r="N167" s="7"/>
    </row>
    <row r="168" spans="10:14" ht="15.75">
      <c r="J168" s="7"/>
      <c r="K168" s="7"/>
      <c r="L168" s="7"/>
      <c r="M168" s="7"/>
      <c r="N168" s="7"/>
    </row>
    <row r="169" spans="10:14" ht="15.75">
      <c r="J169" s="7"/>
      <c r="K169" s="7"/>
      <c r="L169" s="7"/>
      <c r="M169" s="7"/>
      <c r="N169" s="7"/>
    </row>
    <row r="170" spans="10:14" ht="15.75">
      <c r="J170" s="7"/>
      <c r="K170" s="7"/>
      <c r="L170" s="7"/>
      <c r="M170" s="7"/>
      <c r="N170" s="7"/>
    </row>
    <row r="171" spans="10:14" ht="15.75">
      <c r="J171" s="7"/>
      <c r="K171" s="7"/>
      <c r="L171" s="7"/>
      <c r="M171" s="7"/>
      <c r="N171" s="7"/>
    </row>
    <row r="172" spans="10:14" ht="15.75">
      <c r="J172" s="7"/>
      <c r="K172" s="7"/>
      <c r="L172" s="7"/>
      <c r="M172" s="7"/>
      <c r="N172" s="7"/>
    </row>
    <row r="173" spans="10:14" ht="15.75">
      <c r="J173" s="7"/>
      <c r="K173" s="7"/>
      <c r="L173" s="7"/>
      <c r="M173" s="7"/>
      <c r="N173" s="7"/>
    </row>
    <row r="174" spans="10:14" ht="15.75">
      <c r="J174" s="7"/>
      <c r="K174" s="7"/>
      <c r="L174" s="7"/>
      <c r="M174" s="7"/>
      <c r="N174" s="7"/>
    </row>
    <row r="175" spans="10:14" ht="15.75">
      <c r="J175" s="7"/>
      <c r="K175" s="7"/>
      <c r="L175" s="7"/>
      <c r="M175" s="7"/>
      <c r="N175" s="7"/>
    </row>
    <row r="176" spans="10:14" ht="15.75">
      <c r="J176" s="7"/>
      <c r="K176" s="7"/>
      <c r="L176" s="7"/>
      <c r="M176" s="7"/>
      <c r="N176" s="7"/>
    </row>
    <row r="177" spans="10:14" ht="15.75">
      <c r="J177" s="7"/>
      <c r="K177" s="7"/>
      <c r="L177" s="7"/>
      <c r="M177" s="7"/>
      <c r="N177" s="7"/>
    </row>
    <row r="178" spans="10:14" ht="15.75">
      <c r="J178" s="7"/>
      <c r="K178" s="7"/>
      <c r="L178" s="7"/>
      <c r="M178" s="7"/>
      <c r="N178" s="7"/>
    </row>
    <row r="179" spans="10:14" ht="15.75">
      <c r="J179" s="7"/>
      <c r="K179" s="7"/>
      <c r="L179" s="7"/>
      <c r="M179" s="7"/>
      <c r="N179" s="7"/>
    </row>
    <row r="180" spans="10:14" ht="15.75">
      <c r="J180" s="7"/>
      <c r="K180" s="7"/>
      <c r="L180" s="7"/>
      <c r="M180" s="7"/>
      <c r="N180" s="7"/>
    </row>
    <row r="181" spans="10:14" ht="15.75">
      <c r="J181" s="7"/>
      <c r="K181" s="7"/>
      <c r="L181" s="7"/>
      <c r="M181" s="7"/>
      <c r="N181" s="7"/>
    </row>
    <row r="182" spans="10:14" ht="15.75">
      <c r="J182" s="7"/>
      <c r="K182" s="7"/>
      <c r="L182" s="7"/>
      <c r="M182" s="7"/>
      <c r="N182" s="7"/>
    </row>
    <row r="183" spans="10:14" ht="15.75">
      <c r="J183" s="7"/>
      <c r="K183" s="7"/>
      <c r="L183" s="7"/>
      <c r="M183" s="7"/>
      <c r="N183" s="7"/>
    </row>
    <row r="184" spans="10:14" ht="15.75">
      <c r="J184" s="7"/>
      <c r="K184" s="7"/>
      <c r="L184" s="7"/>
      <c r="M184" s="7"/>
      <c r="N184" s="7"/>
    </row>
    <row r="185" spans="10:14" ht="15.75">
      <c r="J185" s="7"/>
      <c r="K185" s="7"/>
      <c r="L185" s="7"/>
      <c r="M185" s="7"/>
      <c r="N185" s="7"/>
    </row>
    <row r="186" spans="10:14" ht="15.75">
      <c r="J186" s="7"/>
      <c r="K186" s="7"/>
      <c r="L186" s="7"/>
      <c r="M186" s="7"/>
      <c r="N186" s="7"/>
    </row>
    <row r="187" spans="10:14" ht="15.75">
      <c r="J187" s="7"/>
      <c r="K187" s="7"/>
      <c r="L187" s="7"/>
      <c r="M187" s="7"/>
      <c r="N187" s="7"/>
    </row>
    <row r="188" spans="10:14" ht="15.75">
      <c r="J188" s="7"/>
      <c r="K188" s="7"/>
      <c r="L188" s="7"/>
      <c r="M188" s="7"/>
      <c r="N188" s="7"/>
    </row>
    <row r="189" spans="10:14" ht="15.75">
      <c r="J189" s="7"/>
      <c r="K189" s="7"/>
      <c r="L189" s="7"/>
      <c r="M189" s="7"/>
      <c r="N189" s="7"/>
    </row>
    <row r="190" spans="10:14" ht="15.75">
      <c r="J190" s="7"/>
      <c r="K190" s="7"/>
      <c r="L190" s="7"/>
      <c r="M190" s="7"/>
      <c r="N190" s="7"/>
    </row>
    <row r="191" spans="10:14" ht="15.75">
      <c r="J191" s="7"/>
      <c r="K191" s="7"/>
      <c r="L191" s="7"/>
      <c r="M191" s="7"/>
      <c r="N191" s="7"/>
    </row>
    <row r="192" spans="10:14" ht="15.75">
      <c r="J192" s="7"/>
      <c r="K192" s="7"/>
      <c r="L192" s="7"/>
      <c r="M192" s="7"/>
      <c r="N192" s="7"/>
    </row>
    <row r="193" spans="10:14" ht="15.75">
      <c r="J193" s="7"/>
      <c r="K193" s="7"/>
      <c r="L193" s="7"/>
      <c r="M193" s="7"/>
      <c r="N193" s="7"/>
    </row>
    <row r="194" spans="10:14" ht="15.75">
      <c r="J194" s="7"/>
      <c r="K194" s="7"/>
      <c r="L194" s="7"/>
      <c r="M194" s="7"/>
      <c r="N194" s="7"/>
    </row>
    <row r="195" spans="10:14" ht="15.75">
      <c r="J195" s="7"/>
      <c r="K195" s="7"/>
      <c r="L195" s="7"/>
      <c r="M195" s="7"/>
      <c r="N195" s="7"/>
    </row>
    <row r="196" spans="10:14" ht="15.75">
      <c r="J196" s="7"/>
      <c r="K196" s="7"/>
      <c r="L196" s="7"/>
      <c r="M196" s="7"/>
      <c r="N196" s="7"/>
    </row>
    <row r="197" spans="10:14" ht="15.75">
      <c r="J197" s="7"/>
      <c r="K197" s="7"/>
      <c r="L197" s="7"/>
      <c r="M197" s="7"/>
      <c r="N197" s="7"/>
    </row>
    <row r="198" spans="10:14" ht="15.75">
      <c r="J198" s="7"/>
      <c r="K198" s="7"/>
      <c r="L198" s="7"/>
      <c r="M198" s="7"/>
      <c r="N198" s="7"/>
    </row>
    <row r="199" spans="10:14" ht="15.75">
      <c r="J199" s="7"/>
      <c r="K199" s="7"/>
      <c r="L199" s="7"/>
      <c r="M199" s="7"/>
      <c r="N199" s="7"/>
    </row>
    <row r="200" spans="10:14" ht="15.75">
      <c r="J200" s="7"/>
      <c r="K200" s="7"/>
      <c r="L200" s="7"/>
      <c r="M200" s="7"/>
      <c r="N200" s="7"/>
    </row>
    <row r="201" spans="10:14" ht="15.75">
      <c r="J201" s="7"/>
      <c r="K201" s="7"/>
      <c r="L201" s="7"/>
      <c r="M201" s="7"/>
      <c r="N201" s="7"/>
    </row>
    <row r="202" spans="10:14" ht="15.75">
      <c r="J202" s="7"/>
      <c r="K202" s="7"/>
      <c r="L202" s="7"/>
      <c r="M202" s="7"/>
      <c r="N202" s="7"/>
    </row>
    <row r="203" spans="10:14" ht="15.75">
      <c r="J203" s="7"/>
      <c r="K203" s="7"/>
      <c r="L203" s="7"/>
      <c r="M203" s="7"/>
      <c r="N203" s="7"/>
    </row>
    <row r="204" spans="10:14" ht="15.75">
      <c r="J204" s="7"/>
      <c r="K204" s="7"/>
      <c r="L204" s="7"/>
      <c r="M204" s="7"/>
      <c r="N204" s="7"/>
    </row>
    <row r="205" spans="10:14" ht="15.75">
      <c r="J205" s="7"/>
      <c r="K205" s="7"/>
      <c r="L205" s="7"/>
      <c r="M205" s="7"/>
      <c r="N205" s="7"/>
    </row>
    <row r="206" spans="10:14" ht="15.75">
      <c r="J206" s="7"/>
      <c r="K206" s="7"/>
      <c r="L206" s="7"/>
      <c r="M206" s="7"/>
      <c r="N206" s="7"/>
    </row>
    <row r="207" spans="10:14" ht="15.75">
      <c r="J207" s="7"/>
      <c r="K207" s="7"/>
      <c r="L207" s="7"/>
      <c r="M207" s="7"/>
      <c r="N207" s="7"/>
    </row>
    <row r="208" spans="10:14" ht="15.75">
      <c r="J208" s="7"/>
      <c r="K208" s="7"/>
      <c r="L208" s="7"/>
      <c r="M208" s="7"/>
      <c r="N208" s="7"/>
    </row>
    <row r="209" spans="10:14" ht="15.75">
      <c r="J209" s="7"/>
      <c r="K209" s="7"/>
      <c r="L209" s="7"/>
      <c r="M209" s="7"/>
      <c r="N209" s="7"/>
    </row>
    <row r="210" spans="10:14" ht="15.75">
      <c r="J210" s="7"/>
      <c r="K210" s="7"/>
      <c r="L210" s="7"/>
      <c r="M210" s="7"/>
      <c r="N210" s="7"/>
    </row>
    <row r="211" spans="10:14" ht="15.75">
      <c r="J211" s="7"/>
      <c r="K211" s="7"/>
      <c r="L211" s="7"/>
      <c r="M211" s="7"/>
      <c r="N211" s="7"/>
    </row>
    <row r="212" spans="10:14" ht="15.75">
      <c r="J212" s="7"/>
      <c r="K212" s="7"/>
      <c r="L212" s="7"/>
      <c r="M212" s="7"/>
      <c r="N212" s="7"/>
    </row>
    <row r="213" spans="10:14" ht="15.75">
      <c r="J213" s="7"/>
      <c r="K213" s="7"/>
      <c r="L213" s="7"/>
      <c r="M213" s="7"/>
      <c r="N213" s="7"/>
    </row>
    <row r="214" spans="10:14" ht="15.75">
      <c r="J214" s="7"/>
      <c r="K214" s="7"/>
      <c r="L214" s="7"/>
      <c r="M214" s="7"/>
      <c r="N214" s="7"/>
    </row>
    <row r="215" spans="10:14" ht="15.75">
      <c r="J215" s="7"/>
      <c r="K215" s="7"/>
      <c r="L215" s="7"/>
      <c r="M215" s="7"/>
      <c r="N215" s="7"/>
    </row>
    <row r="216" spans="10:14" ht="15.75">
      <c r="J216" s="7"/>
      <c r="K216" s="7"/>
      <c r="L216" s="7"/>
      <c r="M216" s="7"/>
      <c r="N216" s="7"/>
    </row>
    <row r="217" spans="10:14" ht="15.75">
      <c r="J217" s="7"/>
      <c r="K217" s="7"/>
      <c r="L217" s="7"/>
      <c r="M217" s="7"/>
      <c r="N217" s="7"/>
    </row>
    <row r="218" spans="10:14" ht="15.75">
      <c r="J218" s="7"/>
      <c r="K218" s="7"/>
      <c r="L218" s="7"/>
      <c r="M218" s="7"/>
      <c r="N218" s="7"/>
    </row>
    <row r="219" spans="10:14" ht="15.75">
      <c r="J219" s="7"/>
      <c r="K219" s="7"/>
      <c r="L219" s="7"/>
      <c r="M219" s="7"/>
      <c r="N219" s="7"/>
    </row>
    <row r="220" spans="10:14" ht="15.75">
      <c r="J220" s="7"/>
      <c r="K220" s="7"/>
      <c r="L220" s="7"/>
      <c r="M220" s="7"/>
      <c r="N220" s="7"/>
    </row>
    <row r="221" spans="10:14" ht="15.75">
      <c r="J221" s="7"/>
      <c r="K221" s="7"/>
      <c r="L221" s="7"/>
      <c r="M221" s="7"/>
      <c r="N221" s="7"/>
    </row>
    <row r="222" spans="10:14" ht="15.75">
      <c r="J222" s="7"/>
      <c r="K222" s="7"/>
      <c r="L222" s="7"/>
      <c r="M222" s="7"/>
      <c r="N222" s="7"/>
    </row>
    <row r="223" spans="10:14" ht="15.75">
      <c r="J223" s="7"/>
      <c r="K223" s="7"/>
      <c r="L223" s="7"/>
      <c r="M223" s="7"/>
      <c r="N223" s="7"/>
    </row>
    <row r="224" spans="10:14" ht="15.75">
      <c r="J224" s="7"/>
      <c r="K224" s="7"/>
      <c r="L224" s="7"/>
      <c r="M224" s="7"/>
      <c r="N224" s="7"/>
    </row>
    <row r="225" spans="10:14" ht="15.75">
      <c r="J225" s="7"/>
      <c r="K225" s="7"/>
      <c r="L225" s="7"/>
      <c r="M225" s="7"/>
      <c r="N225" s="7"/>
    </row>
    <row r="226" spans="10:14" ht="15.75">
      <c r="J226" s="7"/>
      <c r="K226" s="7"/>
      <c r="L226" s="7"/>
      <c r="M226" s="7"/>
      <c r="N226" s="7"/>
    </row>
    <row r="227" spans="10:14" ht="15.75">
      <c r="J227" s="7"/>
      <c r="K227" s="7"/>
      <c r="L227" s="7"/>
      <c r="M227" s="7"/>
      <c r="N227" s="7"/>
    </row>
    <row r="228" spans="10:14" ht="15.75">
      <c r="J228" s="7"/>
      <c r="K228" s="7"/>
      <c r="L228" s="7"/>
      <c r="M228" s="7"/>
      <c r="N228" s="7"/>
    </row>
    <row r="229" spans="10:14" ht="15.75">
      <c r="J229" s="7"/>
      <c r="K229" s="7"/>
      <c r="L229" s="7"/>
      <c r="M229" s="7"/>
      <c r="N229" s="7"/>
    </row>
    <row r="230" spans="10:14" ht="15.75">
      <c r="J230" s="7"/>
      <c r="K230" s="7"/>
      <c r="L230" s="7"/>
      <c r="M230" s="7"/>
      <c r="N230" s="7"/>
    </row>
    <row r="231" spans="10:14" ht="15.75">
      <c r="J231" s="7"/>
      <c r="K231" s="7"/>
      <c r="L231" s="7"/>
      <c r="M231" s="7"/>
      <c r="N231" s="7"/>
    </row>
    <row r="232" spans="10:14" ht="15.75">
      <c r="J232" s="7"/>
      <c r="K232" s="7"/>
      <c r="L232" s="7"/>
      <c r="M232" s="7"/>
      <c r="N232" s="7"/>
    </row>
    <row r="233" spans="10:14" ht="15.75">
      <c r="J233" s="7"/>
      <c r="K233" s="7"/>
      <c r="L233" s="7"/>
      <c r="M233" s="7"/>
      <c r="N233" s="7"/>
    </row>
    <row r="234" spans="10:14" ht="15.75">
      <c r="J234" s="7"/>
      <c r="K234" s="7"/>
      <c r="L234" s="7"/>
      <c r="M234" s="7"/>
      <c r="N234" s="7"/>
    </row>
    <row r="235" spans="10:14" ht="15.75">
      <c r="J235" s="7"/>
      <c r="K235" s="7"/>
      <c r="L235" s="7"/>
      <c r="M235" s="7"/>
      <c r="N235" s="7"/>
    </row>
    <row r="236" spans="10:14" ht="15.75">
      <c r="J236" s="7"/>
      <c r="K236" s="7"/>
      <c r="L236" s="7"/>
      <c r="M236" s="7"/>
      <c r="N236" s="7"/>
    </row>
    <row r="237" spans="10:14" ht="15.75">
      <c r="J237" s="7"/>
      <c r="K237" s="7"/>
      <c r="L237" s="7"/>
      <c r="M237" s="7"/>
      <c r="N237" s="7"/>
    </row>
    <row r="238" spans="10:14" ht="15.75">
      <c r="J238" s="7"/>
      <c r="K238" s="7"/>
      <c r="L238" s="7"/>
      <c r="M238" s="7"/>
      <c r="N238" s="7"/>
    </row>
    <row r="239" spans="10:14" ht="15.75">
      <c r="J239" s="7"/>
      <c r="K239" s="7"/>
      <c r="L239" s="7"/>
      <c r="M239" s="7"/>
      <c r="N239" s="7"/>
    </row>
    <row r="240" spans="10:14" ht="15.75">
      <c r="J240" s="7"/>
      <c r="K240" s="7"/>
      <c r="L240" s="7"/>
      <c r="M240" s="7"/>
      <c r="N240" s="7"/>
    </row>
    <row r="241" spans="10:14" ht="15.75">
      <c r="J241" s="7"/>
      <c r="K241" s="7"/>
      <c r="L241" s="7"/>
      <c r="M241" s="7"/>
      <c r="N241" s="7"/>
    </row>
    <row r="242" spans="10:14" ht="15.75">
      <c r="J242" s="7"/>
      <c r="K242" s="7"/>
      <c r="L242" s="7"/>
      <c r="M242" s="7"/>
      <c r="N242" s="7"/>
    </row>
    <row r="243" spans="10:14" ht="15.75">
      <c r="J243" s="7"/>
      <c r="K243" s="7"/>
      <c r="L243" s="7"/>
      <c r="M243" s="7"/>
      <c r="N243" s="7"/>
    </row>
    <row r="244" spans="10:14" ht="15.75">
      <c r="J244" s="7"/>
      <c r="K244" s="7"/>
      <c r="L244" s="7"/>
      <c r="M244" s="7"/>
      <c r="N244" s="7"/>
    </row>
    <row r="245" spans="10:14" ht="15.75">
      <c r="J245" s="7"/>
      <c r="K245" s="7"/>
      <c r="L245" s="7"/>
      <c r="M245" s="7"/>
      <c r="N245" s="7"/>
    </row>
    <row r="246" spans="10:14" ht="15.75">
      <c r="J246" s="7"/>
      <c r="K246" s="7"/>
      <c r="L246" s="7"/>
      <c r="M246" s="7"/>
      <c r="N246" s="7"/>
    </row>
    <row r="247" spans="10:14" ht="15.75">
      <c r="J247" s="7"/>
      <c r="K247" s="7"/>
      <c r="L247" s="7"/>
      <c r="M247" s="7"/>
      <c r="N247" s="7"/>
    </row>
    <row r="248" spans="10:14" ht="15.75">
      <c r="J248" s="7"/>
      <c r="K248" s="7"/>
      <c r="L248" s="7"/>
      <c r="M248" s="7"/>
      <c r="N248" s="7"/>
    </row>
    <row r="249" spans="10:14" ht="15.75">
      <c r="J249" s="7"/>
      <c r="K249" s="7"/>
      <c r="L249" s="7"/>
      <c r="M249" s="7"/>
      <c r="N249" s="7"/>
    </row>
    <row r="250" spans="10:14" ht="15.75">
      <c r="J250" s="7"/>
      <c r="K250" s="7"/>
      <c r="L250" s="7"/>
      <c r="M250" s="7"/>
      <c r="N250" s="7"/>
    </row>
    <row r="251" spans="10:14" ht="15.75">
      <c r="J251" s="7"/>
      <c r="K251" s="7"/>
      <c r="L251" s="7"/>
      <c r="M251" s="7"/>
      <c r="N251" s="7"/>
    </row>
    <row r="252" spans="10:14" ht="15.75">
      <c r="J252" s="7"/>
      <c r="K252" s="7"/>
      <c r="L252" s="7"/>
      <c r="M252" s="7"/>
      <c r="N252" s="7"/>
    </row>
    <row r="253" spans="10:14" ht="15.75">
      <c r="J253" s="7"/>
      <c r="K253" s="7"/>
      <c r="L253" s="7"/>
      <c r="M253" s="7"/>
      <c r="N253" s="7"/>
    </row>
    <row r="254" spans="10:14" ht="15.75">
      <c r="J254" s="7"/>
      <c r="K254" s="7"/>
      <c r="L254" s="7"/>
      <c r="M254" s="7"/>
      <c r="N254" s="7"/>
    </row>
    <row r="255" spans="10:14" ht="15.75">
      <c r="J255" s="7"/>
      <c r="K255" s="7"/>
      <c r="L255" s="7"/>
      <c r="M255" s="7"/>
      <c r="N255" s="7"/>
    </row>
    <row r="256" spans="10:14" ht="15.75">
      <c r="J256" s="7"/>
      <c r="K256" s="7"/>
      <c r="L256" s="7"/>
      <c r="M256" s="7"/>
      <c r="N256" s="7"/>
    </row>
    <row r="257" spans="10:14" ht="15.75">
      <c r="J257" s="7"/>
      <c r="K257" s="7"/>
      <c r="L257" s="7"/>
      <c r="M257" s="7"/>
      <c r="N257" s="7"/>
    </row>
    <row r="258" spans="10:14" ht="15.75">
      <c r="J258" s="7"/>
      <c r="K258" s="7"/>
      <c r="L258" s="7"/>
      <c r="M258" s="7"/>
      <c r="N258" s="7"/>
    </row>
    <row r="259" spans="10:14" ht="15.75">
      <c r="J259" s="7"/>
      <c r="K259" s="7"/>
      <c r="L259" s="7"/>
      <c r="M259" s="7"/>
      <c r="N259" s="7"/>
    </row>
    <row r="260" spans="10:14" ht="15.75">
      <c r="J260" s="7"/>
      <c r="K260" s="7"/>
      <c r="L260" s="7"/>
      <c r="M260" s="7"/>
      <c r="N260" s="7"/>
    </row>
    <row r="261" spans="10:14" ht="15.75">
      <c r="J261" s="7"/>
      <c r="K261" s="7"/>
      <c r="L261" s="7"/>
      <c r="M261" s="7"/>
      <c r="N261" s="7"/>
    </row>
    <row r="262" spans="10:14" ht="15.75">
      <c r="J262" s="7"/>
      <c r="K262" s="7"/>
      <c r="L262" s="7"/>
      <c r="M262" s="7"/>
      <c r="N262" s="7"/>
    </row>
    <row r="263" spans="10:14" ht="15.75">
      <c r="J263" s="7"/>
      <c r="K263" s="7"/>
      <c r="L263" s="7"/>
      <c r="M263" s="7"/>
      <c r="N263" s="7"/>
    </row>
    <row r="264" spans="10:14" ht="15.75">
      <c r="J264" s="7"/>
      <c r="K264" s="7"/>
      <c r="L264" s="7"/>
      <c r="M264" s="7"/>
      <c r="N264" s="7"/>
    </row>
    <row r="265" spans="10:14" ht="15.75">
      <c r="J265" s="7"/>
      <c r="K265" s="7"/>
      <c r="L265" s="7"/>
      <c r="M265" s="7"/>
      <c r="N265" s="7"/>
    </row>
    <row r="266" spans="10:14" ht="15.75">
      <c r="J266" s="7"/>
      <c r="K266" s="7"/>
      <c r="L266" s="7"/>
      <c r="M266" s="7"/>
      <c r="N266" s="7"/>
    </row>
    <row r="267" spans="10:14" ht="15.75">
      <c r="J267" s="7"/>
      <c r="K267" s="7"/>
      <c r="L267" s="7"/>
      <c r="M267" s="7"/>
      <c r="N267" s="7"/>
    </row>
    <row r="268" spans="10:14" ht="15.75">
      <c r="J268" s="7"/>
      <c r="K268" s="7"/>
      <c r="L268" s="7"/>
      <c r="M268" s="7"/>
      <c r="N268" s="7"/>
    </row>
    <row r="269" spans="10:14" ht="15.75">
      <c r="J269" s="7"/>
      <c r="K269" s="7"/>
      <c r="L269" s="7"/>
      <c r="M269" s="7"/>
      <c r="N269" s="7"/>
    </row>
    <row r="270" spans="10:14" ht="15.75">
      <c r="J270" s="7"/>
      <c r="K270" s="7"/>
      <c r="L270" s="7"/>
      <c r="M270" s="7"/>
      <c r="N270" s="7"/>
    </row>
    <row r="271" spans="10:14" ht="15.75">
      <c r="J271" s="7"/>
      <c r="K271" s="7"/>
      <c r="L271" s="7"/>
      <c r="M271" s="7"/>
      <c r="N271" s="7"/>
    </row>
    <row r="272" spans="10:14" ht="15.75">
      <c r="J272" s="7"/>
      <c r="K272" s="7"/>
      <c r="L272" s="7"/>
      <c r="M272" s="7"/>
      <c r="N272" s="7"/>
    </row>
    <row r="273" spans="10:14" ht="15.75">
      <c r="J273" s="7"/>
      <c r="K273" s="7"/>
      <c r="L273" s="7"/>
      <c r="M273" s="7"/>
      <c r="N273" s="7"/>
    </row>
    <row r="274" spans="10:14" ht="15.75">
      <c r="J274" s="7"/>
      <c r="K274" s="7"/>
      <c r="L274" s="7"/>
      <c r="M274" s="7"/>
      <c r="N274" s="7"/>
    </row>
    <row r="275" spans="10:14" ht="15.75">
      <c r="J275" s="7"/>
      <c r="K275" s="7"/>
      <c r="L275" s="7"/>
      <c r="M275" s="7"/>
      <c r="N275" s="7"/>
    </row>
    <row r="276" spans="10:14" ht="15.75">
      <c r="J276" s="7"/>
      <c r="K276" s="7"/>
      <c r="L276" s="7"/>
      <c r="M276" s="7"/>
      <c r="N276" s="7"/>
    </row>
    <row r="277" spans="10:14" ht="15.75">
      <c r="J277" s="7"/>
      <c r="K277" s="7"/>
      <c r="L277" s="7"/>
      <c r="M277" s="7"/>
      <c r="N277" s="7"/>
    </row>
    <row r="278" spans="10:14" ht="15.75">
      <c r="J278" s="7"/>
      <c r="K278" s="7"/>
      <c r="L278" s="7"/>
      <c r="M278" s="7"/>
      <c r="N278" s="7"/>
    </row>
    <row r="279" spans="10:14" ht="15.75">
      <c r="J279" s="7"/>
      <c r="K279" s="7"/>
      <c r="L279" s="7"/>
      <c r="M279" s="7"/>
      <c r="N279" s="7"/>
    </row>
    <row r="280" spans="10:14" ht="15.75">
      <c r="J280" s="7"/>
      <c r="K280" s="7"/>
      <c r="L280" s="7"/>
      <c r="M280" s="7"/>
      <c r="N280" s="7"/>
    </row>
    <row r="281" spans="10:14" ht="15.75">
      <c r="J281" s="7"/>
      <c r="K281" s="7"/>
      <c r="L281" s="7"/>
      <c r="M281" s="7"/>
      <c r="N281" s="7"/>
    </row>
    <row r="282" spans="10:14" ht="15.75">
      <c r="J282" s="7"/>
      <c r="K282" s="7"/>
      <c r="L282" s="7"/>
      <c r="M282" s="7"/>
      <c r="N282" s="7"/>
    </row>
    <row r="283" spans="10:14" ht="15.75">
      <c r="J283" s="7"/>
      <c r="K283" s="7"/>
      <c r="L283" s="7"/>
      <c r="M283" s="7"/>
      <c r="N283" s="7"/>
    </row>
    <row r="284" spans="10:14" ht="15.75">
      <c r="J284" s="7"/>
      <c r="K284" s="7"/>
      <c r="L284" s="7"/>
      <c r="M284" s="7"/>
      <c r="N284" s="7"/>
    </row>
    <row r="285" spans="10:14" ht="15.75">
      <c r="J285" s="7"/>
      <c r="K285" s="7"/>
      <c r="L285" s="7"/>
      <c r="M285" s="7"/>
      <c r="N285" s="7"/>
    </row>
    <row r="286" spans="10:14" ht="15.75">
      <c r="J286" s="7"/>
      <c r="K286" s="7"/>
      <c r="L286" s="7"/>
      <c r="M286" s="7"/>
      <c r="N286" s="7"/>
    </row>
    <row r="287" spans="10:14" ht="15.75">
      <c r="J287" s="7"/>
      <c r="K287" s="7"/>
      <c r="L287" s="7"/>
      <c r="M287" s="7"/>
      <c r="N287" s="7"/>
    </row>
    <row r="288" spans="10:14" ht="15.75">
      <c r="J288" s="7"/>
      <c r="K288" s="7"/>
      <c r="L288" s="7"/>
      <c r="M288" s="7"/>
      <c r="N288" s="7"/>
    </row>
    <row r="289" spans="10:14" ht="15.75">
      <c r="J289" s="7"/>
      <c r="K289" s="7"/>
      <c r="L289" s="7"/>
      <c r="M289" s="7"/>
      <c r="N289" s="7"/>
    </row>
    <row r="290" spans="10:14" ht="15.75">
      <c r="J290" s="7"/>
      <c r="K290" s="7"/>
      <c r="L290" s="7"/>
      <c r="M290" s="7"/>
      <c r="N290" s="7"/>
    </row>
    <row r="291" spans="10:14" ht="15.75">
      <c r="J291" s="7"/>
      <c r="K291" s="7"/>
      <c r="L291" s="7"/>
      <c r="M291" s="7"/>
      <c r="N291" s="7"/>
    </row>
    <row r="292" spans="10:14" ht="15.75">
      <c r="J292" s="7"/>
      <c r="K292" s="7"/>
      <c r="L292" s="7"/>
      <c r="M292" s="7"/>
      <c r="N292" s="7"/>
    </row>
    <row r="293" spans="10:14" ht="15.75">
      <c r="J293" s="7"/>
      <c r="K293" s="7"/>
      <c r="L293" s="7"/>
      <c r="M293" s="7"/>
      <c r="N293" s="7"/>
    </row>
    <row r="294" spans="10:14" ht="15.75">
      <c r="J294" s="7"/>
      <c r="K294" s="7"/>
      <c r="L294" s="7"/>
      <c r="M294" s="7"/>
      <c r="N294" s="7"/>
    </row>
    <row r="295" spans="10:14" ht="15.75">
      <c r="J295" s="7"/>
      <c r="K295" s="7"/>
      <c r="L295" s="7"/>
      <c r="M295" s="7"/>
      <c r="N295" s="7"/>
    </row>
    <row r="296" spans="10:14" ht="15.75">
      <c r="J296" s="7"/>
      <c r="K296" s="7"/>
      <c r="L296" s="7"/>
      <c r="M296" s="7"/>
      <c r="N296" s="7"/>
    </row>
    <row r="297" spans="10:14" ht="15.75">
      <c r="J297" s="7"/>
      <c r="K297" s="7"/>
      <c r="L297" s="7"/>
      <c r="M297" s="7"/>
      <c r="N297" s="7"/>
    </row>
    <row r="298" spans="10:14" ht="15.75">
      <c r="J298" s="7"/>
      <c r="K298" s="7"/>
      <c r="L298" s="7"/>
      <c r="M298" s="7"/>
      <c r="N298" s="7"/>
    </row>
    <row r="299" spans="10:14" ht="15.75">
      <c r="J299" s="7"/>
      <c r="K299" s="7"/>
      <c r="L299" s="7"/>
      <c r="M299" s="7"/>
      <c r="N299" s="7"/>
    </row>
    <row r="300" spans="10:14" ht="15.75">
      <c r="J300" s="7"/>
      <c r="K300" s="7"/>
      <c r="L300" s="7"/>
      <c r="M300" s="7"/>
      <c r="N300" s="7"/>
    </row>
    <row r="301" spans="10:14" ht="15.75">
      <c r="J301" s="7"/>
      <c r="K301" s="7"/>
      <c r="L301" s="7"/>
      <c r="M301" s="7"/>
      <c r="N301" s="7"/>
    </row>
    <row r="302" spans="10:14" ht="15.75">
      <c r="J302" s="7"/>
      <c r="K302" s="7"/>
      <c r="L302" s="7"/>
      <c r="M302" s="7"/>
      <c r="N302" s="7"/>
    </row>
    <row r="303" spans="10:14" ht="15.75">
      <c r="J303" s="7"/>
      <c r="K303" s="7"/>
      <c r="L303" s="7"/>
      <c r="M303" s="7"/>
      <c r="N303" s="7"/>
    </row>
    <row r="304" spans="10:14" ht="15.75">
      <c r="J304" s="7"/>
      <c r="K304" s="7"/>
      <c r="L304" s="7"/>
      <c r="M304" s="7"/>
      <c r="N304" s="7"/>
    </row>
    <row r="305" spans="10:14" ht="15.75">
      <c r="J305" s="7"/>
      <c r="K305" s="7"/>
      <c r="L305" s="7"/>
      <c r="M305" s="7"/>
      <c r="N305" s="7"/>
    </row>
    <row r="306" spans="10:14" ht="15.75">
      <c r="J306" s="7"/>
      <c r="K306" s="7"/>
      <c r="L306" s="7"/>
      <c r="M306" s="7"/>
      <c r="N306" s="7"/>
    </row>
    <row r="307" spans="10:14" ht="15.75">
      <c r="J307" s="7"/>
      <c r="K307" s="7"/>
      <c r="L307" s="7"/>
      <c r="M307" s="7"/>
      <c r="N307" s="7"/>
    </row>
    <row r="308" spans="10:14" ht="15.75">
      <c r="J308" s="7"/>
      <c r="K308" s="7"/>
      <c r="L308" s="7"/>
      <c r="M308" s="7"/>
      <c r="N308" s="7"/>
    </row>
    <row r="309" spans="10:14" ht="15.75">
      <c r="J309" s="7"/>
      <c r="K309" s="7"/>
      <c r="L309" s="7"/>
      <c r="M309" s="7"/>
      <c r="N309" s="7"/>
    </row>
    <row r="310" spans="10:14" ht="15.75">
      <c r="J310" s="7"/>
      <c r="K310" s="7"/>
      <c r="L310" s="7"/>
      <c r="M310" s="7"/>
      <c r="N310" s="7"/>
    </row>
    <row r="311" spans="10:14" ht="15.75">
      <c r="J311" s="7"/>
      <c r="K311" s="7"/>
      <c r="L311" s="7"/>
      <c r="M311" s="7"/>
      <c r="N311" s="7"/>
    </row>
    <row r="312" spans="10:14" ht="15.75">
      <c r="J312" s="7"/>
      <c r="K312" s="7"/>
      <c r="L312" s="7"/>
      <c r="M312" s="7"/>
      <c r="N312" s="7"/>
    </row>
    <row r="313" spans="10:14" ht="15.75">
      <c r="J313" s="7"/>
      <c r="K313" s="7"/>
      <c r="L313" s="7"/>
      <c r="M313" s="7"/>
      <c r="N313" s="7"/>
    </row>
    <row r="314" spans="10:14" ht="15.75">
      <c r="J314" s="7"/>
      <c r="K314" s="7"/>
      <c r="L314" s="7"/>
      <c r="M314" s="7"/>
      <c r="N314" s="7"/>
    </row>
    <row r="315" spans="10:14" ht="15.75">
      <c r="J315" s="7"/>
      <c r="K315" s="7"/>
      <c r="L315" s="7"/>
      <c r="M315" s="7"/>
      <c r="N315" s="7"/>
    </row>
    <row r="316" spans="10:14" ht="15.75">
      <c r="J316" s="7"/>
      <c r="K316" s="7"/>
      <c r="L316" s="7"/>
      <c r="M316" s="7"/>
      <c r="N316" s="7"/>
    </row>
    <row r="317" spans="10:14" ht="15.75">
      <c r="J317" s="7"/>
      <c r="K317" s="7"/>
      <c r="L317" s="7"/>
      <c r="M317" s="7"/>
      <c r="N317" s="7"/>
    </row>
    <row r="318" spans="10:14" ht="15.75">
      <c r="J318" s="7"/>
      <c r="K318" s="7"/>
      <c r="L318" s="7"/>
      <c r="M318" s="7"/>
      <c r="N318" s="7"/>
    </row>
    <row r="319" spans="10:14" ht="15.75">
      <c r="J319" s="7"/>
      <c r="K319" s="7"/>
      <c r="L319" s="7"/>
      <c r="M319" s="7"/>
      <c r="N319" s="7"/>
    </row>
    <row r="320" spans="10:14" ht="15.75">
      <c r="J320" s="7"/>
      <c r="K320" s="7"/>
      <c r="L320" s="7"/>
      <c r="M320" s="7"/>
      <c r="N320" s="7"/>
    </row>
    <row r="321" spans="10:14" ht="15.75">
      <c r="J321" s="7"/>
      <c r="K321" s="7"/>
      <c r="L321" s="7"/>
      <c r="M321" s="7"/>
      <c r="N321" s="7"/>
    </row>
    <row r="322" spans="10:14" ht="15.75">
      <c r="J322" s="7"/>
      <c r="K322" s="7"/>
      <c r="L322" s="7"/>
      <c r="M322" s="7"/>
      <c r="N322" s="7"/>
    </row>
    <row r="323" spans="10:14" ht="15.75">
      <c r="J323" s="7"/>
      <c r="K323" s="7"/>
      <c r="L323" s="7"/>
      <c r="M323" s="7"/>
      <c r="N323" s="7"/>
    </row>
    <row r="324" spans="10:14" ht="15.75">
      <c r="J324" s="7"/>
      <c r="K324" s="7"/>
      <c r="L324" s="7"/>
      <c r="M324" s="7"/>
      <c r="N324" s="7"/>
    </row>
    <row r="325" spans="10:14" ht="15.75">
      <c r="J325" s="7"/>
      <c r="K325" s="7"/>
      <c r="L325" s="7"/>
      <c r="M325" s="7"/>
      <c r="N325" s="7"/>
    </row>
    <row r="326" spans="10:14" ht="15.75">
      <c r="J326" s="7"/>
      <c r="K326" s="7"/>
      <c r="L326" s="7"/>
      <c r="M326" s="7"/>
      <c r="N326" s="7"/>
    </row>
    <row r="327" spans="10:14" ht="15.75">
      <c r="J327" s="7"/>
      <c r="K327" s="7"/>
      <c r="L327" s="7"/>
      <c r="M327" s="7"/>
      <c r="N327" s="7"/>
    </row>
    <row r="328" spans="10:14" ht="15.75">
      <c r="J328" s="7"/>
      <c r="K328" s="7"/>
      <c r="L328" s="7"/>
      <c r="M328" s="7"/>
      <c r="N328" s="7"/>
    </row>
    <row r="329" spans="10:14" ht="15.75">
      <c r="J329" s="7"/>
      <c r="K329" s="7"/>
      <c r="L329" s="7"/>
      <c r="M329" s="7"/>
      <c r="N329" s="7"/>
    </row>
    <row r="330" spans="10:14" ht="15.75">
      <c r="J330" s="7"/>
      <c r="K330" s="7"/>
      <c r="L330" s="7"/>
      <c r="M330" s="7"/>
      <c r="N330" s="7"/>
    </row>
    <row r="331" spans="10:14" ht="15.75">
      <c r="J331" s="7"/>
      <c r="K331" s="7"/>
      <c r="L331" s="7"/>
      <c r="M331" s="7"/>
      <c r="N331" s="7"/>
    </row>
    <row r="332" spans="10:14" ht="15.75">
      <c r="J332" s="7"/>
      <c r="K332" s="7"/>
      <c r="L332" s="7"/>
      <c r="M332" s="7"/>
      <c r="N332" s="7"/>
    </row>
    <row r="333" spans="10:14" ht="15.75">
      <c r="J333" s="7"/>
      <c r="K333" s="7"/>
      <c r="L333" s="7"/>
      <c r="M333" s="7"/>
      <c r="N333" s="7"/>
    </row>
    <row r="334" spans="10:14" ht="15.75">
      <c r="J334" s="7"/>
      <c r="K334" s="7"/>
      <c r="L334" s="7"/>
      <c r="M334" s="7"/>
      <c r="N334" s="7"/>
    </row>
    <row r="335" spans="10:14" ht="15.75">
      <c r="J335" s="7"/>
      <c r="K335" s="7"/>
      <c r="L335" s="7"/>
      <c r="M335" s="7"/>
      <c r="N335" s="7"/>
    </row>
    <row r="336" spans="10:14" ht="15.75">
      <c r="J336" s="7"/>
      <c r="K336" s="7"/>
      <c r="L336" s="7"/>
      <c r="M336" s="7"/>
      <c r="N336" s="7"/>
    </row>
    <row r="337" spans="10:14" ht="15.75">
      <c r="J337" s="7"/>
      <c r="K337" s="7"/>
      <c r="L337" s="7"/>
      <c r="M337" s="7"/>
      <c r="N337" s="7"/>
    </row>
    <row r="338" spans="10:14" ht="15.75">
      <c r="J338" s="7"/>
      <c r="K338" s="7"/>
      <c r="L338" s="7"/>
      <c r="M338" s="7"/>
      <c r="N338" s="7"/>
    </row>
    <row r="339" spans="10:14" ht="15.75">
      <c r="J339" s="7"/>
      <c r="K339" s="7"/>
      <c r="L339" s="7"/>
      <c r="M339" s="7"/>
      <c r="N339" s="7"/>
    </row>
    <row r="340" spans="10:14" ht="15.75">
      <c r="J340" s="7"/>
      <c r="K340" s="7"/>
      <c r="L340" s="7"/>
      <c r="M340" s="7"/>
      <c r="N340" s="7"/>
    </row>
    <row r="341" spans="10:14" ht="15.75">
      <c r="J341" s="7"/>
      <c r="K341" s="7"/>
      <c r="L341" s="7"/>
      <c r="M341" s="7"/>
      <c r="N341" s="7"/>
    </row>
    <row r="342" spans="10:14" ht="15.75">
      <c r="J342" s="7"/>
      <c r="K342" s="7"/>
      <c r="L342" s="7"/>
      <c r="M342" s="7"/>
      <c r="N342" s="7"/>
    </row>
    <row r="343" spans="10:14" ht="15.75">
      <c r="J343" s="7"/>
      <c r="K343" s="7"/>
      <c r="L343" s="7"/>
      <c r="M343" s="7"/>
      <c r="N343" s="7"/>
    </row>
    <row r="344" spans="10:14" ht="15.75">
      <c r="J344" s="7"/>
      <c r="K344" s="7"/>
      <c r="L344" s="7"/>
      <c r="M344" s="7"/>
      <c r="N344" s="7"/>
    </row>
    <row r="345" spans="10:14" ht="15.75">
      <c r="J345" s="7"/>
      <c r="K345" s="7"/>
      <c r="L345" s="7"/>
      <c r="M345" s="7"/>
      <c r="N345" s="7"/>
    </row>
    <row r="346" spans="10:14" ht="15.75">
      <c r="J346" s="7"/>
      <c r="K346" s="7"/>
      <c r="L346" s="7"/>
      <c r="M346" s="7"/>
      <c r="N346" s="7"/>
    </row>
    <row r="347" spans="10:14" ht="15.75">
      <c r="J347" s="7"/>
      <c r="K347" s="7"/>
      <c r="L347" s="7"/>
      <c r="M347" s="7"/>
      <c r="N347" s="7"/>
    </row>
    <row r="348" spans="10:14" ht="15.75">
      <c r="J348" s="7"/>
      <c r="K348" s="7"/>
      <c r="L348" s="7"/>
      <c r="M348" s="7"/>
      <c r="N348" s="7"/>
    </row>
    <row r="349" spans="10:14" ht="15.75">
      <c r="J349" s="7"/>
      <c r="K349" s="7"/>
      <c r="L349" s="7"/>
      <c r="M349" s="7"/>
      <c r="N349" s="7"/>
    </row>
    <row r="350" spans="10:14" ht="15.75">
      <c r="J350" s="7"/>
      <c r="K350" s="7"/>
      <c r="L350" s="7"/>
      <c r="M350" s="7"/>
      <c r="N350" s="7"/>
    </row>
    <row r="351" spans="10:14" ht="15.75">
      <c r="J351" s="7"/>
      <c r="K351" s="7"/>
      <c r="L351" s="7"/>
      <c r="M351" s="7"/>
      <c r="N351" s="7"/>
    </row>
    <row r="352" spans="10:14" ht="15.75">
      <c r="J352" s="7"/>
      <c r="K352" s="7"/>
      <c r="L352" s="7"/>
      <c r="M352" s="7"/>
      <c r="N352" s="7"/>
    </row>
    <row r="353" spans="10:14" ht="15.75">
      <c r="J353" s="7"/>
      <c r="K353" s="7"/>
      <c r="L353" s="7"/>
      <c r="M353" s="7"/>
      <c r="N353" s="7"/>
    </row>
    <row r="354" spans="10:14" ht="15.75">
      <c r="J354" s="7"/>
      <c r="K354" s="7"/>
      <c r="L354" s="7"/>
      <c r="M354" s="7"/>
      <c r="N354" s="7"/>
    </row>
    <row r="355" spans="10:14" ht="15.75">
      <c r="J355" s="7"/>
      <c r="K355" s="7"/>
      <c r="L355" s="7"/>
      <c r="M355" s="7"/>
      <c r="N355" s="7"/>
    </row>
    <row r="356" spans="10:14" ht="15.75">
      <c r="J356" s="7"/>
      <c r="K356" s="7"/>
      <c r="L356" s="7"/>
      <c r="M356" s="7"/>
      <c r="N356" s="7"/>
    </row>
    <row r="357" spans="10:14" ht="15.75">
      <c r="J357" s="7"/>
      <c r="K357" s="7"/>
      <c r="L357" s="7"/>
      <c r="M357" s="7"/>
      <c r="N357" s="7"/>
    </row>
    <row r="358" spans="10:14" ht="15.75">
      <c r="J358" s="7"/>
      <c r="K358" s="7"/>
      <c r="L358" s="7"/>
      <c r="M358" s="7"/>
      <c r="N358" s="7"/>
    </row>
    <row r="359" spans="10:14" ht="15.75">
      <c r="J359" s="7"/>
      <c r="K359" s="7"/>
      <c r="L359" s="7"/>
      <c r="M359" s="7"/>
      <c r="N359" s="7"/>
    </row>
    <row r="360" spans="10:14" ht="15.75">
      <c r="J360" s="7"/>
      <c r="K360" s="7"/>
      <c r="L360" s="7"/>
      <c r="M360" s="7"/>
      <c r="N360" s="7"/>
    </row>
    <row r="361" spans="10:14" ht="15.75">
      <c r="J361" s="7"/>
      <c r="K361" s="7"/>
      <c r="L361" s="7"/>
      <c r="M361" s="7"/>
      <c r="N361" s="7"/>
    </row>
    <row r="362" spans="10:14" ht="15.75">
      <c r="J362" s="7"/>
      <c r="K362" s="7"/>
      <c r="L362" s="7"/>
      <c r="M362" s="7"/>
      <c r="N362" s="7"/>
    </row>
    <row r="363" spans="10:14" ht="15.75">
      <c r="J363" s="7"/>
      <c r="K363" s="7"/>
      <c r="L363" s="7"/>
      <c r="M363" s="7"/>
      <c r="N363" s="7"/>
    </row>
    <row r="364" spans="10:14" ht="15.75">
      <c r="J364" s="7"/>
      <c r="K364" s="7"/>
      <c r="L364" s="7"/>
      <c r="M364" s="7"/>
      <c r="N364" s="7"/>
    </row>
    <row r="365" spans="10:14" ht="15.75">
      <c r="J365" s="7"/>
      <c r="K365" s="7"/>
      <c r="L365" s="7"/>
      <c r="M365" s="7"/>
      <c r="N365" s="7"/>
    </row>
    <row r="366" spans="10:14" ht="15.75">
      <c r="J366" s="7"/>
      <c r="K366" s="7"/>
      <c r="L366" s="7"/>
      <c r="M366" s="7"/>
      <c r="N366" s="7"/>
    </row>
    <row r="367" spans="10:14" ht="15.75">
      <c r="J367" s="7"/>
      <c r="K367" s="7"/>
      <c r="L367" s="7"/>
      <c r="M367" s="7"/>
      <c r="N367" s="7"/>
    </row>
    <row r="368" spans="10:14" ht="15.75">
      <c r="J368" s="7"/>
      <c r="K368" s="7"/>
      <c r="L368" s="7"/>
      <c r="M368" s="7"/>
      <c r="N368" s="7"/>
    </row>
    <row r="369" spans="10:14" ht="15.75">
      <c r="J369" s="7"/>
      <c r="K369" s="7"/>
      <c r="L369" s="7"/>
      <c r="M369" s="7"/>
      <c r="N369" s="7"/>
    </row>
    <row r="370" spans="10:14" ht="15.75">
      <c r="J370" s="7"/>
      <c r="K370" s="7"/>
      <c r="L370" s="7"/>
      <c r="M370" s="7"/>
      <c r="N370" s="7"/>
    </row>
    <row r="371" spans="10:14" ht="15.75">
      <c r="J371" s="7"/>
      <c r="K371" s="7"/>
      <c r="L371" s="7"/>
      <c r="M371" s="7"/>
      <c r="N371" s="7"/>
    </row>
    <row r="372" spans="10:14" ht="15.75">
      <c r="J372" s="7"/>
      <c r="K372" s="7"/>
      <c r="L372" s="7"/>
      <c r="M372" s="7"/>
      <c r="N372" s="7"/>
    </row>
    <row r="373" spans="10:14" ht="15.75">
      <c r="J373" s="7"/>
      <c r="K373" s="7"/>
      <c r="L373" s="7"/>
      <c r="M373" s="7"/>
      <c r="N373" s="7"/>
    </row>
    <row r="374" spans="10:14" ht="15.75">
      <c r="J374" s="7"/>
      <c r="K374" s="7"/>
      <c r="L374" s="7"/>
      <c r="M374" s="7"/>
      <c r="N374" s="7"/>
    </row>
    <row r="375" spans="10:14" ht="15.75">
      <c r="J375" s="7"/>
      <c r="K375" s="7"/>
      <c r="L375" s="7"/>
      <c r="M375" s="7"/>
      <c r="N375" s="7"/>
    </row>
    <row r="376" spans="10:14" ht="15.75">
      <c r="J376" s="7"/>
      <c r="K376" s="7"/>
      <c r="L376" s="7"/>
      <c r="M376" s="7"/>
      <c r="N376" s="7"/>
    </row>
    <row r="377" spans="10:14" ht="15.75">
      <c r="J377" s="7"/>
      <c r="K377" s="7"/>
      <c r="L377" s="7"/>
      <c r="M377" s="7"/>
      <c r="N377" s="7"/>
    </row>
    <row r="378" spans="10:14" ht="15.75">
      <c r="J378" s="7"/>
      <c r="K378" s="7"/>
      <c r="L378" s="7"/>
      <c r="M378" s="7"/>
      <c r="N378" s="7"/>
    </row>
    <row r="379" spans="10:14" ht="15.75">
      <c r="J379" s="7"/>
      <c r="K379" s="7"/>
      <c r="L379" s="7"/>
      <c r="M379" s="7"/>
      <c r="N379" s="7"/>
    </row>
    <row r="380" spans="10:14" ht="15.75">
      <c r="J380" s="7"/>
      <c r="K380" s="7"/>
      <c r="L380" s="7"/>
      <c r="M380" s="7"/>
      <c r="N380" s="7"/>
    </row>
    <row r="381" spans="10:14" ht="15.75">
      <c r="J381" s="7"/>
      <c r="K381" s="7"/>
      <c r="L381" s="7"/>
      <c r="M381" s="7"/>
      <c r="N381" s="7"/>
    </row>
    <row r="382" spans="10:14" ht="15.75">
      <c r="J382" s="7"/>
      <c r="K382" s="7"/>
      <c r="L382" s="7"/>
      <c r="M382" s="7"/>
      <c r="N382" s="7"/>
    </row>
    <row r="383" spans="10:14" ht="15.75">
      <c r="J383" s="7"/>
      <c r="K383" s="7"/>
      <c r="L383" s="7"/>
      <c r="M383" s="7"/>
      <c r="N383" s="7"/>
    </row>
    <row r="384" spans="10:14" ht="15.75">
      <c r="J384" s="7"/>
      <c r="K384" s="7"/>
      <c r="L384" s="7"/>
      <c r="M384" s="7"/>
      <c r="N384" s="7"/>
    </row>
    <row r="385" spans="10:14" ht="15.75">
      <c r="J385" s="7"/>
      <c r="K385" s="7"/>
      <c r="L385" s="7"/>
      <c r="M385" s="7"/>
      <c r="N385" s="7"/>
    </row>
    <row r="386" spans="10:14" ht="15.75">
      <c r="J386" s="7"/>
      <c r="K386" s="7"/>
      <c r="L386" s="7"/>
      <c r="M386" s="7"/>
      <c r="N386" s="7"/>
    </row>
    <row r="387" spans="10:14" ht="15.75">
      <c r="J387" s="7"/>
      <c r="K387" s="7"/>
      <c r="L387" s="7"/>
      <c r="M387" s="7"/>
      <c r="N387" s="7"/>
    </row>
    <row r="388" spans="10:14" ht="15.75">
      <c r="J388" s="7"/>
      <c r="K388" s="7"/>
      <c r="L388" s="7"/>
      <c r="M388" s="7"/>
      <c r="N388" s="7"/>
    </row>
    <row r="389" spans="10:14" ht="15.75">
      <c r="J389" s="7"/>
      <c r="K389" s="7"/>
      <c r="L389" s="7"/>
      <c r="M389" s="7"/>
      <c r="N389" s="7"/>
    </row>
    <row r="390" spans="10:14" ht="15.75">
      <c r="J390" s="7"/>
      <c r="K390" s="7"/>
      <c r="L390" s="7"/>
      <c r="M390" s="7"/>
      <c r="N390" s="7"/>
    </row>
    <row r="391" spans="10:14" ht="15.75">
      <c r="J391" s="7"/>
      <c r="K391" s="7"/>
      <c r="L391" s="7"/>
      <c r="M391" s="7"/>
      <c r="N391" s="7"/>
    </row>
    <row r="392" spans="10:14" ht="15.75">
      <c r="J392" s="7"/>
      <c r="K392" s="7"/>
      <c r="L392" s="7"/>
      <c r="M392" s="7"/>
      <c r="N392" s="7"/>
    </row>
    <row r="393" spans="10:14" ht="15.75">
      <c r="J393" s="7"/>
      <c r="K393" s="7"/>
      <c r="L393" s="7"/>
      <c r="M393" s="7"/>
      <c r="N393" s="7"/>
    </row>
    <row r="394" spans="10:14" ht="15.75">
      <c r="J394" s="7"/>
      <c r="K394" s="7"/>
      <c r="L394" s="7"/>
      <c r="M394" s="7"/>
      <c r="N394" s="7"/>
    </row>
    <row r="395" spans="10:14" ht="15.75">
      <c r="J395" s="7"/>
      <c r="K395" s="7"/>
      <c r="L395" s="7"/>
      <c r="M395" s="7"/>
      <c r="N395" s="7"/>
    </row>
    <row r="396" spans="10:14" ht="15.75">
      <c r="J396" s="7"/>
      <c r="K396" s="7"/>
      <c r="L396" s="7"/>
      <c r="M396" s="7"/>
      <c r="N396" s="7"/>
    </row>
    <row r="397" spans="10:14" ht="15.75">
      <c r="J397" s="7"/>
      <c r="K397" s="7"/>
      <c r="L397" s="7"/>
      <c r="M397" s="7"/>
      <c r="N397" s="7"/>
    </row>
    <row r="398" spans="10:14" ht="15.75">
      <c r="J398" s="7"/>
      <c r="K398" s="7"/>
      <c r="L398" s="7"/>
      <c r="M398" s="7"/>
      <c r="N398" s="7"/>
    </row>
    <row r="399" spans="10:14" ht="15.75">
      <c r="J399" s="7"/>
      <c r="K399" s="7"/>
      <c r="L399" s="7"/>
      <c r="M399" s="7"/>
      <c r="N399" s="7"/>
    </row>
    <row r="400" spans="10:14" ht="15.75">
      <c r="J400" s="7"/>
      <c r="K400" s="7"/>
      <c r="L400" s="7"/>
      <c r="M400" s="7"/>
      <c r="N400" s="7"/>
    </row>
    <row r="401" spans="10:14" ht="15.75">
      <c r="J401" s="7"/>
      <c r="K401" s="7"/>
      <c r="L401" s="7"/>
      <c r="M401" s="7"/>
      <c r="N401" s="7"/>
    </row>
    <row r="402" spans="10:14" ht="15.75">
      <c r="J402" s="7"/>
      <c r="K402" s="7"/>
      <c r="L402" s="7"/>
      <c r="M402" s="7"/>
      <c r="N402" s="7"/>
    </row>
    <row r="403" spans="10:14" ht="15.75">
      <c r="J403" s="7"/>
      <c r="K403" s="7"/>
      <c r="L403" s="7"/>
      <c r="M403" s="7"/>
      <c r="N403" s="7"/>
    </row>
    <row r="404" spans="10:14" ht="15.75">
      <c r="J404" s="7"/>
      <c r="K404" s="7"/>
      <c r="L404" s="7"/>
      <c r="M404" s="7"/>
      <c r="N404" s="7"/>
    </row>
    <row r="405" spans="10:14" ht="15.75">
      <c r="J405" s="7"/>
      <c r="K405" s="7"/>
      <c r="L405" s="7"/>
      <c r="M405" s="7"/>
      <c r="N405" s="7"/>
    </row>
    <row r="406" spans="10:14" ht="15.75">
      <c r="J406" s="7"/>
      <c r="K406" s="7"/>
      <c r="L406" s="7"/>
      <c r="M406" s="7"/>
      <c r="N406" s="7"/>
    </row>
    <row r="407" spans="10:14" ht="15.75">
      <c r="J407" s="7"/>
      <c r="K407" s="7"/>
      <c r="L407" s="7"/>
      <c r="M407" s="7"/>
      <c r="N407" s="7"/>
    </row>
    <row r="408" spans="10:14" ht="15.75">
      <c r="J408" s="7"/>
      <c r="K408" s="7"/>
      <c r="L408" s="7"/>
      <c r="M408" s="7"/>
      <c r="N408" s="7"/>
    </row>
    <row r="409" spans="10:14" ht="15.75">
      <c r="J409" s="7"/>
      <c r="K409" s="7"/>
      <c r="L409" s="7"/>
      <c r="M409" s="7"/>
      <c r="N409" s="7"/>
    </row>
    <row r="410" spans="10:14" ht="15.75">
      <c r="J410" s="7"/>
      <c r="K410" s="7"/>
      <c r="L410" s="7"/>
      <c r="M410" s="7"/>
      <c r="N410" s="7"/>
    </row>
    <row r="411" spans="10:14" ht="15.75">
      <c r="J411" s="7"/>
      <c r="K411" s="7"/>
      <c r="L411" s="7"/>
      <c r="M411" s="7"/>
      <c r="N411" s="7"/>
    </row>
    <row r="412" spans="10:14" ht="15.75">
      <c r="J412" s="7"/>
      <c r="K412" s="7"/>
      <c r="L412" s="7"/>
      <c r="M412" s="7"/>
      <c r="N412" s="7"/>
    </row>
    <row r="413" spans="10:14" ht="15.75">
      <c r="J413" s="7"/>
      <c r="K413" s="7"/>
      <c r="L413" s="7"/>
      <c r="M413" s="7"/>
      <c r="N413" s="7"/>
    </row>
    <row r="414" spans="10:14" ht="15.75">
      <c r="J414" s="7"/>
      <c r="K414" s="7"/>
      <c r="L414" s="7"/>
      <c r="M414" s="7"/>
      <c r="N414" s="7"/>
    </row>
    <row r="415" spans="10:14" ht="15.75">
      <c r="J415" s="7"/>
      <c r="K415" s="7"/>
      <c r="L415" s="7"/>
      <c r="M415" s="7"/>
      <c r="N415" s="7"/>
    </row>
    <row r="416" spans="10:14" ht="15.75">
      <c r="J416" s="7"/>
      <c r="K416" s="7"/>
      <c r="L416" s="7"/>
      <c r="M416" s="7"/>
      <c r="N416" s="7"/>
    </row>
    <row r="417" spans="10:14" ht="15.75">
      <c r="J417" s="7"/>
      <c r="K417" s="7"/>
      <c r="L417" s="7"/>
      <c r="M417" s="7"/>
      <c r="N417" s="7"/>
    </row>
    <row r="418" spans="10:14" ht="15.75">
      <c r="J418" s="7"/>
      <c r="K418" s="7"/>
      <c r="L418" s="7"/>
      <c r="M418" s="7"/>
      <c r="N418" s="7"/>
    </row>
    <row r="419" spans="10:14" ht="15.75">
      <c r="J419" s="7"/>
      <c r="K419" s="7"/>
      <c r="L419" s="7"/>
      <c r="M419" s="7"/>
      <c r="N419" s="7"/>
    </row>
    <row r="420" spans="10:14" ht="15.75">
      <c r="J420" s="7"/>
      <c r="K420" s="7"/>
      <c r="L420" s="7"/>
      <c r="M420" s="7"/>
      <c r="N420" s="7"/>
    </row>
    <row r="421" spans="10:14" ht="15.75">
      <c r="J421" s="7"/>
      <c r="K421" s="7"/>
      <c r="L421" s="7"/>
      <c r="M421" s="7"/>
      <c r="N421" s="7"/>
    </row>
    <row r="422" spans="10:14" ht="15.75">
      <c r="J422" s="7"/>
      <c r="K422" s="7"/>
      <c r="L422" s="7"/>
      <c r="M422" s="7"/>
      <c r="N422" s="7"/>
    </row>
    <row r="423" spans="10:14" ht="15.75">
      <c r="J423" s="7"/>
      <c r="K423" s="7"/>
      <c r="L423" s="7"/>
      <c r="M423" s="7"/>
      <c r="N423" s="7"/>
    </row>
    <row r="424" spans="10:14" ht="15.75">
      <c r="J424" s="7"/>
      <c r="K424" s="7"/>
      <c r="L424" s="7"/>
      <c r="M424" s="7"/>
      <c r="N424" s="7"/>
    </row>
    <row r="425" spans="10:14" ht="15.75">
      <c r="J425" s="7"/>
      <c r="K425" s="7"/>
      <c r="L425" s="7"/>
      <c r="M425" s="7"/>
      <c r="N425" s="7"/>
    </row>
    <row r="426" spans="10:14" ht="15.75">
      <c r="J426" s="7"/>
      <c r="K426" s="7"/>
      <c r="L426" s="7"/>
      <c r="M426" s="7"/>
      <c r="N426" s="7"/>
    </row>
    <row r="427" spans="10:14" ht="15.75">
      <c r="J427" s="7"/>
      <c r="K427" s="7"/>
      <c r="L427" s="7"/>
      <c r="M427" s="7"/>
      <c r="N427" s="7"/>
    </row>
    <row r="428" spans="10:14" ht="15.75">
      <c r="J428" s="7"/>
      <c r="K428" s="7"/>
      <c r="L428" s="7"/>
      <c r="M428" s="7"/>
      <c r="N428" s="7"/>
    </row>
    <row r="429" spans="10:14" ht="15.75">
      <c r="J429" s="7"/>
      <c r="K429" s="7"/>
      <c r="L429" s="7"/>
      <c r="M429" s="7"/>
      <c r="N429" s="7"/>
    </row>
    <row r="430" spans="10:14" ht="15.75">
      <c r="J430" s="7"/>
      <c r="K430" s="7"/>
      <c r="L430" s="7"/>
      <c r="M430" s="7"/>
      <c r="N430" s="7"/>
    </row>
    <row r="431" spans="10:14" ht="15.75">
      <c r="J431" s="7"/>
      <c r="K431" s="7"/>
      <c r="L431" s="7"/>
      <c r="M431" s="7"/>
      <c r="N431" s="7"/>
    </row>
    <row r="432" spans="10:14" ht="15.75">
      <c r="J432" s="7"/>
      <c r="K432" s="7"/>
      <c r="L432" s="7"/>
      <c r="M432" s="7"/>
      <c r="N432" s="7"/>
    </row>
    <row r="433" spans="10:14" ht="15.75">
      <c r="J433" s="7"/>
      <c r="K433" s="7"/>
      <c r="L433" s="7"/>
      <c r="M433" s="7"/>
      <c r="N433" s="7"/>
    </row>
    <row r="434" spans="10:14" ht="15.75">
      <c r="J434" s="7"/>
      <c r="K434" s="7"/>
      <c r="L434" s="7"/>
      <c r="M434" s="7"/>
      <c r="N434" s="7"/>
    </row>
    <row r="435" spans="10:14" ht="15.75">
      <c r="J435" s="7"/>
      <c r="K435" s="7"/>
      <c r="L435" s="7"/>
      <c r="M435" s="7"/>
      <c r="N435" s="7"/>
    </row>
    <row r="436" spans="10:14" ht="15.75">
      <c r="J436" s="7"/>
      <c r="K436" s="7"/>
      <c r="L436" s="7"/>
      <c r="M436" s="7"/>
      <c r="N436" s="7"/>
    </row>
    <row r="437" spans="10:14" ht="15.75">
      <c r="J437" s="7"/>
      <c r="K437" s="7"/>
      <c r="L437" s="7"/>
      <c r="M437" s="7"/>
      <c r="N437" s="7"/>
    </row>
    <row r="438" spans="10:14" ht="15.75">
      <c r="J438" s="7"/>
      <c r="K438" s="7"/>
      <c r="L438" s="7"/>
      <c r="M438" s="7"/>
      <c r="N438" s="7"/>
    </row>
    <row r="439" spans="10:14" ht="15.75">
      <c r="J439" s="7"/>
      <c r="K439" s="7"/>
      <c r="L439" s="7"/>
      <c r="M439" s="7"/>
      <c r="N439" s="7"/>
    </row>
    <row r="440" spans="10:14" ht="15.75">
      <c r="J440" s="7"/>
      <c r="K440" s="7"/>
      <c r="L440" s="7"/>
      <c r="M440" s="7"/>
      <c r="N440" s="7"/>
    </row>
    <row r="441" spans="10:14" ht="15.75">
      <c r="J441" s="7"/>
      <c r="K441" s="7"/>
      <c r="L441" s="7"/>
      <c r="M441" s="7"/>
      <c r="N441" s="7"/>
    </row>
    <row r="442" spans="10:14" ht="15.75">
      <c r="J442" s="7"/>
      <c r="K442" s="7"/>
      <c r="L442" s="7"/>
      <c r="M442" s="7"/>
      <c r="N442" s="7"/>
    </row>
    <row r="443" spans="10:14" ht="15.75">
      <c r="J443" s="7"/>
      <c r="K443" s="7"/>
      <c r="L443" s="7"/>
      <c r="M443" s="7"/>
      <c r="N443" s="7"/>
    </row>
    <row r="444" spans="10:14" ht="15.75">
      <c r="J444" s="7"/>
      <c r="K444" s="7"/>
      <c r="L444" s="7"/>
      <c r="M444" s="7"/>
      <c r="N444" s="7"/>
    </row>
    <row r="445" spans="10:14" ht="15.75">
      <c r="J445" s="7"/>
      <c r="K445" s="7"/>
      <c r="L445" s="7"/>
      <c r="M445" s="7"/>
      <c r="N445" s="7"/>
    </row>
    <row r="446" spans="10:14" ht="15.75">
      <c r="J446" s="7"/>
      <c r="K446" s="7"/>
      <c r="L446" s="7"/>
      <c r="M446" s="7"/>
      <c r="N446" s="7"/>
    </row>
    <row r="447" spans="10:14" ht="15.75">
      <c r="J447" s="7"/>
      <c r="K447" s="7"/>
      <c r="L447" s="7"/>
      <c r="M447" s="7"/>
      <c r="N447" s="7"/>
    </row>
    <row r="448" spans="10:14" ht="15.75">
      <c r="J448" s="7"/>
      <c r="K448" s="7"/>
      <c r="L448" s="7"/>
      <c r="M448" s="7"/>
      <c r="N448" s="7"/>
    </row>
    <row r="449" spans="10:14" ht="15.75">
      <c r="J449" s="7"/>
      <c r="K449" s="7"/>
      <c r="L449" s="7"/>
      <c r="M449" s="7"/>
      <c r="N449" s="7"/>
    </row>
    <row r="450" spans="10:14" ht="15.75">
      <c r="J450" s="7"/>
      <c r="K450" s="7"/>
      <c r="L450" s="7"/>
      <c r="M450" s="7"/>
      <c r="N450" s="7"/>
    </row>
    <row r="451" spans="10:14" ht="15.75">
      <c r="J451" s="7"/>
      <c r="K451" s="7"/>
      <c r="L451" s="7"/>
      <c r="M451" s="7"/>
      <c r="N451" s="7"/>
    </row>
    <row r="452" spans="10:14" ht="15.75">
      <c r="J452" s="7"/>
      <c r="K452" s="7"/>
      <c r="L452" s="7"/>
      <c r="M452" s="7"/>
      <c r="N452" s="7"/>
    </row>
    <row r="453" spans="10:14" ht="15.75">
      <c r="J453" s="7"/>
      <c r="K453" s="7"/>
      <c r="L453" s="7"/>
      <c r="M453" s="7"/>
      <c r="N453" s="7"/>
    </row>
    <row r="454" spans="10:14" ht="15.75">
      <c r="J454" s="7"/>
      <c r="K454" s="7"/>
      <c r="L454" s="7"/>
      <c r="M454" s="7"/>
      <c r="N454" s="7"/>
    </row>
    <row r="455" spans="10:14" ht="15.75">
      <c r="J455" s="7"/>
      <c r="K455" s="7"/>
      <c r="L455" s="7"/>
      <c r="M455" s="7"/>
      <c r="N455" s="7"/>
    </row>
    <row r="456" spans="10:14" ht="15.75">
      <c r="J456" s="7"/>
      <c r="K456" s="7"/>
      <c r="L456" s="7"/>
      <c r="M456" s="7"/>
      <c r="N456" s="7"/>
    </row>
    <row r="457" spans="10:14" ht="15.75">
      <c r="J457" s="7"/>
      <c r="K457" s="7"/>
      <c r="L457" s="7"/>
      <c r="M457" s="7"/>
      <c r="N457" s="7"/>
    </row>
    <row r="458" spans="10:14" ht="15.75">
      <c r="J458" s="7"/>
      <c r="K458" s="7"/>
      <c r="L458" s="7"/>
      <c r="M458" s="7"/>
      <c r="N458" s="7"/>
    </row>
    <row r="459" spans="10:14" ht="15.75">
      <c r="J459" s="7"/>
      <c r="K459" s="7"/>
      <c r="L459" s="7"/>
      <c r="M459" s="7"/>
      <c r="N459" s="7"/>
    </row>
    <row r="460" spans="10:14" ht="15.75">
      <c r="J460" s="7"/>
      <c r="K460" s="7"/>
      <c r="L460" s="7"/>
      <c r="M460" s="7"/>
      <c r="N460" s="7"/>
    </row>
    <row r="461" spans="10:14" ht="15.75">
      <c r="J461" s="7"/>
      <c r="K461" s="7"/>
      <c r="L461" s="7"/>
      <c r="M461" s="7"/>
      <c r="N461" s="7"/>
    </row>
    <row r="462" spans="10:14" ht="15.75">
      <c r="J462" s="7"/>
      <c r="K462" s="7"/>
      <c r="L462" s="7"/>
      <c r="M462" s="7"/>
      <c r="N462" s="7"/>
    </row>
    <row r="463" spans="10:14" ht="15.75">
      <c r="J463" s="7"/>
      <c r="K463" s="7"/>
      <c r="L463" s="7"/>
      <c r="M463" s="7"/>
      <c r="N463" s="7"/>
    </row>
    <row r="464" spans="10:14" ht="15.75">
      <c r="J464" s="7"/>
      <c r="K464" s="7"/>
      <c r="L464" s="7"/>
      <c r="M464" s="7"/>
      <c r="N464" s="7"/>
    </row>
    <row r="465" spans="10:14" ht="15.75">
      <c r="J465" s="7"/>
      <c r="K465" s="7"/>
      <c r="L465" s="7"/>
      <c r="M465" s="7"/>
      <c r="N465" s="7"/>
    </row>
    <row r="466" spans="10:14" ht="15.75">
      <c r="J466" s="7"/>
      <c r="K466" s="7"/>
      <c r="L466" s="7"/>
      <c r="M466" s="7"/>
      <c r="N466" s="7"/>
    </row>
    <row r="467" spans="10:14" ht="15.75">
      <c r="J467" s="7"/>
      <c r="K467" s="7"/>
      <c r="L467" s="7"/>
      <c r="M467" s="7"/>
      <c r="N467" s="7"/>
    </row>
    <row r="468" spans="10:14" ht="15.75">
      <c r="J468" s="7"/>
      <c r="K468" s="7"/>
      <c r="L468" s="7"/>
      <c r="M468" s="7"/>
      <c r="N468" s="7"/>
    </row>
    <row r="469" spans="10:14" ht="15.75">
      <c r="J469" s="7"/>
      <c r="K469" s="7"/>
      <c r="L469" s="7"/>
      <c r="M469" s="7"/>
      <c r="N469" s="7"/>
    </row>
    <row r="470" spans="10:14" ht="15.75">
      <c r="J470" s="7"/>
      <c r="K470" s="7"/>
      <c r="L470" s="7"/>
      <c r="M470" s="7"/>
      <c r="N470" s="7"/>
    </row>
    <row r="471" spans="10:14" ht="15.75">
      <c r="J471" s="7"/>
      <c r="K471" s="7"/>
      <c r="L471" s="7"/>
      <c r="M471" s="7"/>
      <c r="N471" s="7"/>
    </row>
    <row r="472" spans="10:14" ht="15.75">
      <c r="J472" s="7"/>
      <c r="K472" s="7"/>
      <c r="L472" s="7"/>
      <c r="M472" s="7"/>
      <c r="N472" s="7"/>
    </row>
    <row r="473" spans="10:14" ht="15.75">
      <c r="J473" s="7"/>
      <c r="K473" s="7"/>
      <c r="L473" s="7"/>
      <c r="M473" s="7"/>
      <c r="N473" s="7"/>
    </row>
    <row r="474" spans="10:14" ht="15.75">
      <c r="J474" s="7"/>
      <c r="K474" s="7"/>
      <c r="L474" s="7"/>
      <c r="M474" s="7"/>
      <c r="N474" s="7"/>
    </row>
    <row r="475" spans="10:14" ht="15.75">
      <c r="J475" s="7"/>
      <c r="K475" s="7"/>
      <c r="L475" s="7"/>
      <c r="M475" s="7"/>
      <c r="N475" s="7"/>
    </row>
    <row r="476" spans="10:14" ht="15.75">
      <c r="J476" s="7"/>
      <c r="K476" s="7"/>
      <c r="L476" s="7"/>
      <c r="M476" s="7"/>
      <c r="N476" s="7"/>
    </row>
    <row r="477" spans="10:14" ht="15.75">
      <c r="J477" s="7"/>
      <c r="K477" s="7"/>
      <c r="L477" s="7"/>
      <c r="M477" s="7"/>
      <c r="N477" s="7"/>
    </row>
    <row r="478" spans="10:14" ht="15.75">
      <c r="J478" s="7"/>
      <c r="K478" s="7"/>
      <c r="L478" s="7"/>
      <c r="M478" s="7"/>
      <c r="N478" s="7"/>
    </row>
    <row r="479" spans="10:14" ht="15.75">
      <c r="J479" s="7"/>
      <c r="K479" s="7"/>
      <c r="L479" s="7"/>
      <c r="M479" s="7"/>
      <c r="N479" s="7"/>
    </row>
    <row r="480" spans="10:14" ht="15.75">
      <c r="J480" s="7"/>
      <c r="K480" s="7"/>
      <c r="L480" s="7"/>
      <c r="M480" s="7"/>
      <c r="N480" s="7"/>
    </row>
    <row r="481" spans="10:14" ht="15.75">
      <c r="J481" s="7"/>
      <c r="K481" s="7"/>
      <c r="L481" s="7"/>
      <c r="M481" s="7"/>
      <c r="N481" s="7"/>
    </row>
    <row r="482" spans="10:14" ht="15.75">
      <c r="J482" s="7"/>
      <c r="K482" s="7"/>
      <c r="L482" s="7"/>
      <c r="M482" s="7"/>
      <c r="N482" s="7"/>
    </row>
    <row r="483" spans="10:14" ht="15.75">
      <c r="J483" s="7"/>
      <c r="K483" s="7"/>
      <c r="L483" s="7"/>
      <c r="M483" s="7"/>
      <c r="N483" s="7"/>
    </row>
    <row r="484" spans="10:14" ht="15.75">
      <c r="J484" s="7"/>
      <c r="K484" s="7"/>
      <c r="L484" s="7"/>
      <c r="M484" s="7"/>
      <c r="N484" s="7"/>
    </row>
    <row r="485" spans="10:14" ht="15.75">
      <c r="J485" s="7"/>
      <c r="K485" s="7"/>
      <c r="L485" s="7"/>
      <c r="M485" s="7"/>
      <c r="N485" s="7"/>
    </row>
    <row r="486" spans="10:14" ht="15.75">
      <c r="J486" s="7"/>
      <c r="K486" s="7"/>
      <c r="L486" s="7"/>
      <c r="M486" s="7"/>
      <c r="N486" s="7"/>
    </row>
    <row r="487" spans="10:14" ht="15.75">
      <c r="J487" s="7"/>
      <c r="K487" s="7"/>
      <c r="L487" s="7"/>
      <c r="M487" s="7"/>
      <c r="N487" s="7"/>
    </row>
    <row r="488" spans="10:14" ht="15.75">
      <c r="J488" s="7"/>
      <c r="K488" s="7"/>
      <c r="L488" s="7"/>
      <c r="M488" s="7"/>
      <c r="N488" s="7"/>
    </row>
    <row r="489" spans="10:14" ht="15.75">
      <c r="J489" s="7"/>
      <c r="K489" s="7"/>
      <c r="L489" s="7"/>
      <c r="M489" s="7"/>
      <c r="N489" s="7"/>
    </row>
    <row r="490" spans="10:14" ht="15.75">
      <c r="J490" s="7"/>
      <c r="K490" s="7"/>
      <c r="L490" s="7"/>
      <c r="M490" s="7"/>
      <c r="N490" s="7"/>
    </row>
    <row r="491" spans="10:14" ht="15.75">
      <c r="J491" s="7"/>
      <c r="K491" s="7"/>
      <c r="L491" s="7"/>
      <c r="M491" s="7"/>
      <c r="N491" s="7"/>
    </row>
    <row r="492" spans="10:14" ht="15.75">
      <c r="J492" s="7"/>
      <c r="K492" s="7"/>
      <c r="L492" s="7"/>
      <c r="M492" s="7"/>
      <c r="N492" s="7"/>
    </row>
    <row r="493" spans="10:14" ht="15.75">
      <c r="J493" s="7"/>
      <c r="K493" s="7"/>
      <c r="L493" s="7"/>
      <c r="M493" s="7"/>
      <c r="N493" s="7"/>
    </row>
    <row r="494" spans="10:14" ht="15.75">
      <c r="J494" s="7"/>
      <c r="K494" s="7"/>
      <c r="L494" s="7"/>
      <c r="M494" s="7"/>
      <c r="N494" s="7"/>
    </row>
    <row r="495" spans="10:14" ht="15.75">
      <c r="J495" s="7"/>
      <c r="K495" s="7"/>
      <c r="L495" s="7"/>
      <c r="M495" s="7"/>
      <c r="N495" s="7"/>
    </row>
    <row r="496" spans="10:14" ht="15.75">
      <c r="J496" s="7"/>
      <c r="K496" s="7"/>
      <c r="L496" s="7"/>
      <c r="M496" s="7"/>
      <c r="N496" s="7"/>
    </row>
    <row r="497" spans="10:14" ht="15.75">
      <c r="J497" s="7"/>
      <c r="K497" s="7"/>
      <c r="L497" s="7"/>
      <c r="M497" s="7"/>
      <c r="N497" s="7"/>
    </row>
    <row r="498" spans="10:14" ht="15.75">
      <c r="J498" s="7"/>
      <c r="K498" s="7"/>
      <c r="L498" s="7"/>
      <c r="M498" s="7"/>
      <c r="N498" s="7"/>
    </row>
    <row r="499" spans="10:14" ht="15.75">
      <c r="J499" s="7"/>
      <c r="K499" s="7"/>
      <c r="L499" s="7"/>
      <c r="M499" s="7"/>
      <c r="N499" s="7"/>
    </row>
    <row r="500" spans="10:14" ht="15.75">
      <c r="J500" s="7"/>
      <c r="K500" s="7"/>
      <c r="L500" s="7"/>
      <c r="M500" s="7"/>
      <c r="N500" s="7"/>
    </row>
    <row r="501" spans="10:14" ht="15.75">
      <c r="J501" s="7"/>
      <c r="K501" s="7"/>
      <c r="L501" s="7"/>
      <c r="M501" s="7"/>
      <c r="N501" s="7"/>
    </row>
    <row r="502" spans="10:14" ht="15.75">
      <c r="J502" s="7"/>
      <c r="K502" s="7"/>
      <c r="L502" s="7"/>
      <c r="M502" s="7"/>
      <c r="N502" s="7"/>
    </row>
    <row r="503" spans="10:14" ht="15.75">
      <c r="J503" s="7"/>
      <c r="K503" s="7"/>
      <c r="L503" s="7"/>
      <c r="M503" s="7"/>
      <c r="N503" s="7"/>
    </row>
    <row r="504" spans="10:14" ht="15.75">
      <c r="J504" s="7"/>
      <c r="K504" s="7"/>
      <c r="L504" s="7"/>
      <c r="M504" s="7"/>
      <c r="N504" s="7"/>
    </row>
    <row r="505" spans="10:14" ht="15.75">
      <c r="J505" s="7"/>
      <c r="K505" s="7"/>
      <c r="L505" s="7"/>
      <c r="M505" s="7"/>
      <c r="N505" s="7"/>
    </row>
    <row r="506" spans="10:14" ht="15.75">
      <c r="J506" s="7"/>
      <c r="K506" s="7"/>
      <c r="L506" s="7"/>
      <c r="M506" s="7"/>
      <c r="N506" s="7"/>
    </row>
    <row r="507" spans="10:14" ht="15.75">
      <c r="J507" s="7"/>
      <c r="K507" s="7"/>
      <c r="L507" s="7"/>
      <c r="M507" s="7"/>
      <c r="N507" s="7"/>
    </row>
    <row r="508" spans="10:14" ht="15.75">
      <c r="J508" s="7"/>
      <c r="K508" s="7"/>
      <c r="L508" s="7"/>
      <c r="M508" s="7"/>
      <c r="N508" s="7"/>
    </row>
    <row r="509" spans="10:14" ht="15.75">
      <c r="J509" s="7"/>
      <c r="K509" s="7"/>
      <c r="L509" s="7"/>
      <c r="M509" s="7"/>
      <c r="N509" s="7"/>
    </row>
    <row r="510" spans="10:14" ht="15.75">
      <c r="J510" s="7"/>
      <c r="K510" s="7"/>
      <c r="L510" s="7"/>
      <c r="M510" s="7"/>
      <c r="N510" s="7"/>
    </row>
    <row r="511" spans="10:14" ht="15.75">
      <c r="J511" s="7"/>
      <c r="K511" s="7"/>
      <c r="L511" s="7"/>
      <c r="M511" s="7"/>
      <c r="N511" s="7"/>
    </row>
    <row r="512" spans="10:14" ht="15.75">
      <c r="J512" s="7"/>
      <c r="K512" s="7"/>
      <c r="L512" s="7"/>
      <c r="M512" s="7"/>
      <c r="N512" s="7"/>
    </row>
    <row r="513" spans="10:14" ht="15.75">
      <c r="J513" s="7"/>
      <c r="K513" s="7"/>
      <c r="L513" s="7"/>
      <c r="M513" s="7"/>
      <c r="N513" s="7"/>
    </row>
    <row r="514" spans="10:14" ht="15.75">
      <c r="J514" s="7"/>
      <c r="K514" s="7"/>
      <c r="L514" s="7"/>
      <c r="M514" s="7"/>
      <c r="N514" s="7"/>
    </row>
    <row r="515" spans="10:14" ht="15.75">
      <c r="J515" s="7"/>
      <c r="K515" s="7"/>
      <c r="L515" s="7"/>
      <c r="M515" s="7"/>
      <c r="N515" s="7"/>
    </row>
    <row r="516" spans="10:14" ht="15.75">
      <c r="J516" s="7"/>
      <c r="K516" s="7"/>
      <c r="L516" s="7"/>
      <c r="M516" s="7"/>
      <c r="N516" s="7"/>
    </row>
    <row r="517" spans="10:14" ht="15.75">
      <c r="J517" s="7"/>
      <c r="K517" s="7"/>
      <c r="L517" s="7"/>
      <c r="M517" s="7"/>
      <c r="N517" s="7"/>
    </row>
    <row r="518" spans="10:14" ht="15.75">
      <c r="J518" s="7"/>
      <c r="K518" s="7"/>
      <c r="L518" s="7"/>
      <c r="M518" s="7"/>
      <c r="N518" s="7"/>
    </row>
    <row r="519" spans="10:14" ht="15.75">
      <c r="J519" s="7"/>
      <c r="K519" s="7"/>
      <c r="L519" s="7"/>
      <c r="M519" s="7"/>
      <c r="N519" s="7"/>
    </row>
    <row r="520" spans="10:14" ht="15.75">
      <c r="J520" s="7"/>
      <c r="K520" s="7"/>
      <c r="L520" s="7"/>
      <c r="M520" s="7"/>
      <c r="N520" s="7"/>
    </row>
    <row r="521" spans="10:14" ht="15.75">
      <c r="J521" s="7"/>
      <c r="K521" s="7"/>
      <c r="L521" s="7"/>
      <c r="M521" s="7"/>
      <c r="N521" s="7"/>
    </row>
    <row r="522" spans="10:14" ht="15.75">
      <c r="J522" s="7"/>
      <c r="K522" s="7"/>
      <c r="L522" s="7"/>
      <c r="M522" s="7"/>
      <c r="N522" s="7"/>
    </row>
    <row r="523" spans="10:14" ht="15.75">
      <c r="J523" s="7"/>
      <c r="K523" s="7"/>
      <c r="L523" s="7"/>
      <c r="M523" s="7"/>
      <c r="N523" s="7"/>
    </row>
    <row r="524" spans="10:14" ht="15.75">
      <c r="J524" s="7"/>
      <c r="K524" s="7"/>
      <c r="L524" s="7"/>
      <c r="M524" s="7"/>
      <c r="N524" s="7"/>
    </row>
    <row r="525" spans="10:14" ht="15.75">
      <c r="J525" s="7"/>
      <c r="K525" s="7"/>
      <c r="L525" s="7"/>
      <c r="M525" s="7"/>
      <c r="N525" s="7"/>
    </row>
    <row r="526" spans="10:14" ht="15.75">
      <c r="J526" s="7"/>
      <c r="K526" s="7"/>
      <c r="L526" s="7"/>
      <c r="M526" s="7"/>
      <c r="N526" s="7"/>
    </row>
    <row r="527" spans="10:14" ht="15.75">
      <c r="J527" s="7"/>
      <c r="K527" s="7"/>
      <c r="L527" s="7"/>
      <c r="M527" s="7"/>
      <c r="N527" s="7"/>
    </row>
    <row r="528" spans="10:14" ht="15.75">
      <c r="J528" s="7"/>
      <c r="K528" s="7"/>
      <c r="L528" s="7"/>
      <c r="M528" s="7"/>
      <c r="N528" s="7"/>
    </row>
    <row r="529" spans="10:14" ht="15.75">
      <c r="J529" s="7"/>
      <c r="K529" s="7"/>
      <c r="L529" s="7"/>
      <c r="M529" s="7"/>
      <c r="N529" s="7"/>
    </row>
    <row r="530" spans="10:14" ht="15.75">
      <c r="J530" s="7"/>
      <c r="K530" s="7"/>
      <c r="L530" s="7"/>
      <c r="M530" s="7"/>
      <c r="N530" s="7"/>
    </row>
    <row r="531" spans="10:14" ht="15.75">
      <c r="J531" s="7"/>
      <c r="K531" s="7"/>
      <c r="L531" s="7"/>
      <c r="M531" s="7"/>
      <c r="N531" s="7"/>
    </row>
    <row r="532" spans="10:14" ht="15.75">
      <c r="J532" s="7"/>
      <c r="K532" s="7"/>
      <c r="L532" s="7"/>
      <c r="M532" s="7"/>
      <c r="N532" s="7"/>
    </row>
    <row r="533" spans="10:14" ht="15.75">
      <c r="J533" s="7"/>
      <c r="K533" s="7"/>
      <c r="L533" s="7"/>
      <c r="M533" s="7"/>
      <c r="N533" s="7"/>
    </row>
    <row r="534" spans="10:14" ht="15.75">
      <c r="J534" s="7"/>
      <c r="K534" s="7"/>
      <c r="L534" s="7"/>
      <c r="M534" s="7"/>
      <c r="N534" s="7"/>
    </row>
    <row r="535" spans="10:14" ht="15.75">
      <c r="J535" s="7"/>
      <c r="K535" s="7"/>
      <c r="L535" s="7"/>
      <c r="M535" s="7"/>
      <c r="N535" s="7"/>
    </row>
    <row r="536" spans="10:14" ht="15.75">
      <c r="J536" s="7"/>
      <c r="K536" s="7"/>
      <c r="L536" s="7"/>
      <c r="M536" s="7"/>
      <c r="N536" s="7"/>
    </row>
    <row r="537" spans="10:14" ht="15.75">
      <c r="J537" s="7"/>
      <c r="K537" s="7"/>
      <c r="L537" s="7"/>
      <c r="M537" s="7"/>
      <c r="N537" s="7"/>
    </row>
    <row r="538" spans="10:14" ht="15.75">
      <c r="J538" s="7"/>
      <c r="K538" s="7"/>
      <c r="L538" s="7"/>
      <c r="M538" s="7"/>
      <c r="N538" s="7"/>
    </row>
    <row r="539" spans="10:14" ht="15.75">
      <c r="J539" s="7"/>
      <c r="K539" s="7"/>
      <c r="L539" s="7"/>
      <c r="M539" s="7"/>
      <c r="N539" s="7"/>
    </row>
    <row r="540" spans="10:14" ht="15.75">
      <c r="J540" s="7"/>
      <c r="K540" s="7"/>
      <c r="L540" s="7"/>
      <c r="M540" s="7"/>
      <c r="N540" s="7"/>
    </row>
    <row r="541" spans="10:14" ht="15.75">
      <c r="J541" s="7"/>
      <c r="K541" s="7"/>
      <c r="L541" s="7"/>
      <c r="M541" s="7"/>
      <c r="N541" s="7"/>
    </row>
    <row r="542" spans="10:14" ht="15.75">
      <c r="J542" s="7"/>
      <c r="K542" s="7"/>
      <c r="L542" s="7"/>
      <c r="M542" s="7"/>
      <c r="N542" s="7"/>
    </row>
    <row r="543" spans="10:14" ht="15.75">
      <c r="J543" s="7"/>
      <c r="K543" s="7"/>
      <c r="L543" s="7"/>
      <c r="M543" s="7"/>
      <c r="N543" s="7"/>
    </row>
    <row r="544" spans="10:14" ht="15.75">
      <c r="J544" s="7"/>
      <c r="K544" s="7"/>
      <c r="L544" s="7"/>
      <c r="M544" s="7"/>
      <c r="N544" s="7"/>
    </row>
    <row r="545" spans="10:14" ht="15.75">
      <c r="J545" s="7"/>
      <c r="K545" s="7"/>
      <c r="L545" s="7"/>
      <c r="M545" s="7"/>
      <c r="N545" s="7"/>
    </row>
    <row r="546" spans="10:14" ht="15.75">
      <c r="J546" s="7"/>
      <c r="K546" s="7"/>
      <c r="L546" s="7"/>
      <c r="M546" s="7"/>
      <c r="N546" s="7"/>
    </row>
    <row r="547" spans="10:14" ht="15.75">
      <c r="J547" s="7"/>
      <c r="K547" s="7"/>
      <c r="L547" s="7"/>
      <c r="M547" s="7"/>
      <c r="N547" s="7"/>
    </row>
    <row r="548" spans="10:14" ht="15.75">
      <c r="J548" s="7"/>
      <c r="K548" s="7"/>
      <c r="L548" s="7"/>
      <c r="M548" s="7"/>
      <c r="N548" s="7"/>
    </row>
    <row r="549" spans="10:14" ht="15.75">
      <c r="J549" s="7"/>
      <c r="K549" s="7"/>
      <c r="L549" s="7"/>
      <c r="M549" s="7"/>
      <c r="N549" s="7"/>
    </row>
    <row r="550" spans="10:14" ht="15.75">
      <c r="J550" s="7"/>
      <c r="K550" s="7"/>
      <c r="L550" s="7"/>
      <c r="M550" s="7"/>
      <c r="N550" s="7"/>
    </row>
    <row r="551" spans="10:14" ht="15.75">
      <c r="J551" s="7"/>
      <c r="K551" s="7"/>
      <c r="L551" s="7"/>
      <c r="M551" s="7"/>
      <c r="N551" s="7"/>
    </row>
    <row r="552" spans="10:14" ht="15.75">
      <c r="J552" s="7"/>
      <c r="K552" s="7"/>
      <c r="L552" s="7"/>
      <c r="M552" s="7"/>
      <c r="N552" s="7"/>
    </row>
    <row r="553" spans="10:14" ht="15.75">
      <c r="J553" s="7"/>
      <c r="K553" s="7"/>
      <c r="L553" s="7"/>
      <c r="M553" s="7"/>
      <c r="N553" s="7"/>
    </row>
    <row r="554" spans="10:14" ht="15.75">
      <c r="J554" s="7"/>
      <c r="K554" s="7"/>
      <c r="L554" s="7"/>
      <c r="M554" s="7"/>
      <c r="N554" s="7"/>
    </row>
    <row r="555" spans="10:14" ht="15.75">
      <c r="J555" s="7"/>
      <c r="K555" s="7"/>
      <c r="L555" s="7"/>
      <c r="M555" s="7"/>
      <c r="N555" s="7"/>
    </row>
    <row r="556" spans="10:14" ht="15.75">
      <c r="J556" s="7"/>
      <c r="K556" s="7"/>
      <c r="L556" s="7"/>
      <c r="M556" s="7"/>
      <c r="N556" s="7"/>
    </row>
    <row r="557" spans="10:14" ht="15.75">
      <c r="J557" s="7"/>
      <c r="K557" s="7"/>
      <c r="L557" s="7"/>
      <c r="M557" s="7"/>
      <c r="N557" s="7"/>
    </row>
    <row r="558" spans="10:14" ht="15.75">
      <c r="J558" s="7"/>
      <c r="K558" s="7"/>
      <c r="L558" s="7"/>
      <c r="M558" s="7"/>
      <c r="N558" s="7"/>
    </row>
    <row r="559" spans="10:14" ht="15.75">
      <c r="J559" s="7"/>
      <c r="K559" s="7"/>
      <c r="L559" s="7"/>
      <c r="M559" s="7"/>
      <c r="N559" s="7"/>
    </row>
    <row r="560" spans="10:14" ht="15.75">
      <c r="J560" s="7"/>
      <c r="K560" s="7"/>
      <c r="L560" s="7"/>
      <c r="M560" s="7"/>
      <c r="N560" s="7"/>
    </row>
    <row r="561" spans="10:14" ht="15.75">
      <c r="J561" s="7"/>
      <c r="K561" s="7"/>
      <c r="L561" s="7"/>
      <c r="M561" s="7"/>
      <c r="N561" s="7"/>
    </row>
    <row r="562" spans="10:14" ht="15.75">
      <c r="J562" s="7"/>
      <c r="K562" s="7"/>
      <c r="L562" s="7"/>
      <c r="M562" s="7"/>
      <c r="N562" s="7"/>
    </row>
    <row r="563" spans="10:14" ht="15.75">
      <c r="J563" s="7"/>
      <c r="K563" s="7"/>
      <c r="L563" s="7"/>
      <c r="M563" s="7"/>
      <c r="N563" s="7"/>
    </row>
    <row r="564" spans="10:14" ht="15.75">
      <c r="J564" s="7"/>
      <c r="K564" s="7"/>
      <c r="L564" s="7"/>
      <c r="M564" s="7"/>
      <c r="N564" s="7"/>
    </row>
    <row r="565" spans="10:14" ht="15.75">
      <c r="J565" s="7"/>
      <c r="K565" s="7"/>
      <c r="L565" s="7"/>
      <c r="M565" s="7"/>
      <c r="N565" s="7"/>
    </row>
    <row r="566" spans="10:14" ht="15.75">
      <c r="J566" s="7"/>
      <c r="K566" s="7"/>
      <c r="L566" s="7"/>
      <c r="M566" s="7"/>
      <c r="N566" s="7"/>
    </row>
    <row r="567" spans="10:14" ht="15.75">
      <c r="J567" s="7"/>
      <c r="K567" s="7"/>
      <c r="L567" s="7"/>
      <c r="M567" s="7"/>
      <c r="N567" s="7"/>
    </row>
    <row r="568" spans="10:14" ht="15.75">
      <c r="J568" s="7"/>
      <c r="K568" s="7"/>
      <c r="L568" s="7"/>
      <c r="M568" s="7"/>
      <c r="N568" s="7"/>
    </row>
    <row r="569" spans="10:14" ht="15.75">
      <c r="J569" s="7"/>
      <c r="K569" s="7"/>
      <c r="L569" s="7"/>
      <c r="M569" s="7"/>
      <c r="N569" s="7"/>
    </row>
    <row r="570" spans="10:14" ht="15.75">
      <c r="J570" s="7"/>
      <c r="K570" s="7"/>
      <c r="L570" s="7"/>
      <c r="M570" s="7"/>
      <c r="N570" s="7"/>
    </row>
    <row r="571" spans="10:14" ht="15.75">
      <c r="J571" s="7"/>
      <c r="K571" s="7"/>
      <c r="L571" s="7"/>
      <c r="M571" s="7"/>
      <c r="N571" s="7"/>
    </row>
    <row r="572" spans="10:14" ht="15.75">
      <c r="J572" s="7"/>
      <c r="K572" s="7"/>
      <c r="L572" s="7"/>
      <c r="M572" s="7"/>
      <c r="N572" s="7"/>
    </row>
    <row r="573" spans="10:14" ht="15.75">
      <c r="J573" s="7"/>
      <c r="K573" s="7"/>
      <c r="L573" s="7"/>
      <c r="M573" s="7"/>
      <c r="N573" s="7"/>
    </row>
    <row r="574" spans="10:14" ht="15.75">
      <c r="J574" s="7"/>
      <c r="K574" s="7"/>
      <c r="L574" s="7"/>
      <c r="M574" s="7"/>
      <c r="N574" s="7"/>
    </row>
    <row r="575" spans="10:14" ht="15.75">
      <c r="J575" s="7"/>
      <c r="K575" s="7"/>
      <c r="L575" s="7"/>
      <c r="M575" s="7"/>
      <c r="N575" s="7"/>
    </row>
    <row r="576" spans="10:14" ht="15.75">
      <c r="J576" s="7"/>
      <c r="K576" s="7"/>
      <c r="L576" s="7"/>
      <c r="M576" s="7"/>
      <c r="N576" s="7"/>
    </row>
    <row r="577" spans="10:14" ht="15.75">
      <c r="J577" s="7"/>
      <c r="K577" s="7"/>
      <c r="L577" s="7"/>
      <c r="M577" s="7"/>
      <c r="N577" s="7"/>
    </row>
    <row r="578" spans="10:14" ht="15.75">
      <c r="J578" s="7"/>
      <c r="K578" s="7"/>
      <c r="L578" s="7"/>
      <c r="M578" s="7"/>
      <c r="N578" s="7"/>
    </row>
    <row r="579" spans="10:14" ht="15.75">
      <c r="J579" s="7"/>
      <c r="K579" s="7"/>
      <c r="L579" s="7"/>
      <c r="M579" s="7"/>
      <c r="N579" s="7"/>
    </row>
    <row r="580" spans="10:14" ht="15.75">
      <c r="J580" s="7"/>
      <c r="K580" s="7"/>
      <c r="L580" s="7"/>
      <c r="M580" s="7"/>
      <c r="N580" s="7"/>
    </row>
    <row r="581" spans="10:14" ht="15.75">
      <c r="J581" s="7"/>
      <c r="K581" s="7"/>
      <c r="L581" s="7"/>
      <c r="M581" s="7"/>
      <c r="N581" s="7"/>
    </row>
    <row r="582" spans="10:14" ht="15.75">
      <c r="J582" s="7"/>
      <c r="K582" s="7"/>
      <c r="L582" s="7"/>
      <c r="M582" s="7"/>
      <c r="N582" s="7"/>
    </row>
    <row r="583" spans="10:14" ht="15.75">
      <c r="J583" s="7"/>
      <c r="K583" s="7"/>
      <c r="L583" s="7"/>
      <c r="M583" s="7"/>
      <c r="N583" s="7"/>
    </row>
    <row r="584" spans="10:14" ht="15.75">
      <c r="J584" s="7"/>
      <c r="K584" s="7"/>
      <c r="L584" s="7"/>
      <c r="M584" s="7"/>
      <c r="N584" s="7"/>
    </row>
    <row r="585" spans="10:14" ht="15.75">
      <c r="J585" s="7"/>
      <c r="K585" s="7"/>
      <c r="L585" s="7"/>
      <c r="M585" s="7"/>
      <c r="N585" s="7"/>
    </row>
    <row r="586" spans="10:14" ht="15.75">
      <c r="J586" s="7"/>
      <c r="K586" s="7"/>
      <c r="L586" s="7"/>
      <c r="M586" s="7"/>
      <c r="N586" s="7"/>
    </row>
    <row r="587" spans="10:14" ht="15.75">
      <c r="J587" s="7"/>
      <c r="K587" s="7"/>
      <c r="L587" s="7"/>
      <c r="M587" s="7"/>
      <c r="N587" s="7"/>
    </row>
    <row r="588" spans="10:14" ht="15.75">
      <c r="J588" s="7"/>
      <c r="K588" s="7"/>
      <c r="L588" s="7"/>
      <c r="M588" s="7"/>
      <c r="N588" s="7"/>
    </row>
    <row r="589" spans="10:14" ht="15.75">
      <c r="J589" s="7"/>
      <c r="K589" s="7"/>
      <c r="L589" s="7"/>
      <c r="M589" s="7"/>
      <c r="N589" s="7"/>
    </row>
    <row r="590" spans="10:14" ht="15.75">
      <c r="J590" s="7"/>
      <c r="K590" s="7"/>
      <c r="L590" s="7"/>
      <c r="M590" s="7"/>
      <c r="N590" s="7"/>
    </row>
    <row r="591" spans="10:14" ht="15.75">
      <c r="J591" s="7"/>
      <c r="K591" s="7"/>
      <c r="L591" s="7"/>
      <c r="M591" s="7"/>
      <c r="N591" s="7"/>
    </row>
    <row r="592" spans="10:14" ht="15.75">
      <c r="J592" s="7"/>
      <c r="K592" s="7"/>
      <c r="L592" s="7"/>
      <c r="M592" s="7"/>
      <c r="N592" s="7"/>
    </row>
    <row r="593" spans="10:14" ht="15.75">
      <c r="J593" s="7"/>
      <c r="K593" s="7"/>
      <c r="L593" s="7"/>
      <c r="M593" s="7"/>
      <c r="N593" s="7"/>
    </row>
    <row r="594" spans="10:14" ht="15.75">
      <c r="J594" s="7"/>
      <c r="K594" s="7"/>
      <c r="L594" s="7"/>
      <c r="M594" s="7"/>
      <c r="N594" s="7"/>
    </row>
    <row r="595" spans="10:14" ht="15.75">
      <c r="J595" s="7"/>
      <c r="K595" s="7"/>
      <c r="L595" s="7"/>
      <c r="M595" s="7"/>
      <c r="N595" s="7"/>
    </row>
    <row r="596" spans="10:14" ht="15.75">
      <c r="J596" s="7"/>
      <c r="K596" s="7"/>
      <c r="L596" s="7"/>
      <c r="M596" s="7"/>
      <c r="N596" s="7"/>
    </row>
    <row r="597" spans="10:14" ht="15.75">
      <c r="J597" s="7"/>
      <c r="K597" s="7"/>
      <c r="L597" s="7"/>
      <c r="M597" s="7"/>
      <c r="N597" s="7"/>
    </row>
    <row r="598" spans="10:14" ht="15.75">
      <c r="J598" s="7"/>
      <c r="K598" s="7"/>
      <c r="L598" s="7"/>
      <c r="M598" s="7"/>
      <c r="N598" s="7"/>
    </row>
    <row r="599" spans="10:14" ht="15.75">
      <c r="J599" s="7"/>
      <c r="K599" s="7"/>
      <c r="L599" s="7"/>
      <c r="M599" s="7"/>
      <c r="N599" s="7"/>
    </row>
    <row r="600" spans="10:14" ht="15.75">
      <c r="J600" s="7"/>
      <c r="K600" s="7"/>
      <c r="L600" s="7"/>
      <c r="M600" s="7"/>
      <c r="N600" s="7"/>
    </row>
    <row r="601" spans="10:14" ht="15.75">
      <c r="J601" s="7"/>
      <c r="K601" s="7"/>
      <c r="L601" s="7"/>
      <c r="M601" s="7"/>
      <c r="N601" s="7"/>
    </row>
    <row r="602" spans="10:14" ht="15.75">
      <c r="J602" s="7"/>
      <c r="K602" s="7"/>
      <c r="L602" s="7"/>
      <c r="M602" s="7"/>
      <c r="N602" s="7"/>
    </row>
    <row r="603" spans="10:14" ht="15.75">
      <c r="J603" s="7"/>
      <c r="K603" s="7"/>
      <c r="L603" s="7"/>
      <c r="M603" s="7"/>
      <c r="N603" s="7"/>
    </row>
    <row r="604" spans="10:14" ht="15.75">
      <c r="J604" s="7"/>
      <c r="K604" s="7"/>
      <c r="L604" s="7"/>
      <c r="M604" s="7"/>
      <c r="N604" s="7"/>
    </row>
    <row r="605" spans="10:14" ht="15.75">
      <c r="J605" s="7"/>
      <c r="K605" s="7"/>
      <c r="L605" s="7"/>
      <c r="M605" s="7"/>
      <c r="N605" s="7"/>
    </row>
    <row r="606" spans="10:14" ht="15.75">
      <c r="J606" s="7"/>
      <c r="K606" s="7"/>
      <c r="L606" s="7"/>
      <c r="M606" s="7"/>
      <c r="N606" s="7"/>
    </row>
    <row r="607" spans="10:14" ht="15.75">
      <c r="J607" s="7"/>
      <c r="K607" s="7"/>
      <c r="L607" s="7"/>
      <c r="M607" s="7"/>
      <c r="N607" s="7"/>
    </row>
    <row r="608" spans="10:14" ht="15.75">
      <c r="J608" s="7"/>
      <c r="K608" s="7"/>
      <c r="L608" s="7"/>
      <c r="M608" s="7"/>
      <c r="N608" s="7"/>
    </row>
    <row r="609" spans="10:14" ht="15.75">
      <c r="J609" s="7"/>
      <c r="K609" s="7"/>
      <c r="L609" s="7"/>
      <c r="M609" s="7"/>
      <c r="N609" s="7"/>
    </row>
    <row r="610" spans="10:14" ht="15.75">
      <c r="J610" s="7"/>
      <c r="K610" s="7"/>
      <c r="L610" s="7"/>
      <c r="M610" s="7"/>
      <c r="N610" s="7"/>
    </row>
    <row r="611" spans="10:14" ht="15.75">
      <c r="J611" s="7"/>
      <c r="K611" s="7"/>
      <c r="L611" s="7"/>
      <c r="M611" s="7"/>
      <c r="N611" s="7"/>
    </row>
    <row r="612" spans="10:14" ht="15.75">
      <c r="J612" s="7"/>
      <c r="K612" s="7"/>
      <c r="L612" s="7"/>
      <c r="M612" s="7"/>
      <c r="N612" s="7"/>
    </row>
    <row r="613" spans="10:14" ht="15.75">
      <c r="J613" s="7"/>
      <c r="K613" s="7"/>
      <c r="L613" s="7"/>
      <c r="M613" s="7"/>
      <c r="N613" s="7"/>
    </row>
    <row r="614" spans="10:14" ht="15.75">
      <c r="J614" s="7"/>
      <c r="K614" s="7"/>
      <c r="L614" s="7"/>
      <c r="M614" s="7"/>
      <c r="N614" s="7"/>
    </row>
    <row r="615" spans="10:14" ht="15.75">
      <c r="J615" s="7"/>
      <c r="K615" s="7"/>
      <c r="L615" s="7"/>
      <c r="M615" s="7"/>
      <c r="N615" s="7"/>
    </row>
    <row r="616" spans="10:14" ht="15.75">
      <c r="J616" s="7"/>
      <c r="K616" s="7"/>
      <c r="L616" s="7"/>
      <c r="M616" s="7"/>
      <c r="N616" s="7"/>
    </row>
    <row r="617" spans="10:14" ht="15.75">
      <c r="J617" s="7"/>
      <c r="K617" s="7"/>
      <c r="L617" s="7"/>
      <c r="M617" s="7"/>
      <c r="N617" s="7"/>
    </row>
    <row r="618" spans="10:14" ht="15.75">
      <c r="J618" s="7"/>
      <c r="K618" s="7"/>
      <c r="L618" s="7"/>
      <c r="M618" s="7"/>
      <c r="N618" s="7"/>
    </row>
    <row r="619" spans="10:14" ht="15.75">
      <c r="J619" s="7"/>
      <c r="K619" s="7"/>
      <c r="L619" s="7"/>
      <c r="M619" s="7"/>
      <c r="N619" s="7"/>
    </row>
    <row r="620" spans="10:14" ht="15.75">
      <c r="J620" s="7"/>
      <c r="K620" s="7"/>
      <c r="L620" s="7"/>
      <c r="M620" s="7"/>
      <c r="N620" s="7"/>
    </row>
    <row r="621" spans="10:14" ht="15.75">
      <c r="J621" s="7"/>
      <c r="K621" s="7"/>
      <c r="L621" s="7"/>
      <c r="M621" s="7"/>
      <c r="N621" s="7"/>
    </row>
    <row r="622" spans="10:14" ht="15.75">
      <c r="J622" s="7"/>
      <c r="K622" s="7"/>
      <c r="L622" s="7"/>
      <c r="M622" s="7"/>
      <c r="N622" s="7"/>
    </row>
    <row r="623" spans="10:14" ht="15.75">
      <c r="J623" s="7"/>
      <c r="K623" s="7"/>
      <c r="L623" s="7"/>
      <c r="M623" s="7"/>
      <c r="N623" s="7"/>
    </row>
    <row r="624" spans="10:14" ht="15.75">
      <c r="J624" s="7"/>
      <c r="K624" s="7"/>
      <c r="L624" s="7"/>
      <c r="M624" s="7"/>
      <c r="N624" s="7"/>
    </row>
    <row r="625" spans="10:14" ht="15.75">
      <c r="J625" s="7"/>
      <c r="K625" s="7"/>
      <c r="L625" s="7"/>
      <c r="M625" s="7"/>
      <c r="N625" s="7"/>
    </row>
    <row r="626" spans="10:14" ht="15.75">
      <c r="J626" s="7"/>
      <c r="K626" s="7"/>
      <c r="L626" s="7"/>
      <c r="M626" s="7"/>
      <c r="N626" s="7"/>
    </row>
    <row r="627" spans="10:14" ht="15.75">
      <c r="J627" s="7"/>
      <c r="K627" s="7"/>
      <c r="L627" s="7"/>
      <c r="M627" s="7"/>
      <c r="N627" s="7"/>
    </row>
    <row r="628" spans="10:14" ht="15.75">
      <c r="J628" s="7"/>
      <c r="K628" s="7"/>
      <c r="L628" s="7"/>
      <c r="M628" s="7"/>
      <c r="N628" s="7"/>
    </row>
    <row r="629" spans="10:14" ht="15.75">
      <c r="J629" s="7"/>
      <c r="K629" s="7"/>
      <c r="L629" s="7"/>
      <c r="M629" s="7"/>
      <c r="N629" s="7"/>
    </row>
    <row r="630" spans="10:14" ht="15.75">
      <c r="J630" s="7"/>
      <c r="K630" s="7"/>
      <c r="L630" s="7"/>
      <c r="M630" s="7"/>
      <c r="N630" s="7"/>
    </row>
    <row r="631" spans="10:14" ht="15.75">
      <c r="J631" s="7"/>
      <c r="K631" s="7"/>
      <c r="L631" s="7"/>
      <c r="M631" s="7"/>
      <c r="N631" s="7"/>
    </row>
    <row r="632" spans="10:14" ht="15.75">
      <c r="J632" s="7"/>
      <c r="K632" s="7"/>
      <c r="L632" s="7"/>
      <c r="M632" s="7"/>
      <c r="N632" s="7"/>
    </row>
    <row r="633" spans="10:14" ht="15.75">
      <c r="J633" s="7"/>
      <c r="K633" s="7"/>
      <c r="L633" s="7"/>
      <c r="M633" s="7"/>
      <c r="N633" s="7"/>
    </row>
    <row r="634" spans="10:14" ht="15.75">
      <c r="J634" s="7"/>
      <c r="K634" s="7"/>
      <c r="L634" s="7"/>
      <c r="M634" s="7"/>
      <c r="N634" s="7"/>
    </row>
    <row r="635" spans="10:14" ht="15.75">
      <c r="J635" s="7"/>
      <c r="K635" s="7"/>
      <c r="L635" s="7"/>
      <c r="M635" s="7"/>
      <c r="N635" s="7"/>
    </row>
    <row r="636" spans="10:14" ht="15.75">
      <c r="J636" s="7"/>
      <c r="K636" s="7"/>
      <c r="L636" s="7"/>
      <c r="M636" s="7"/>
      <c r="N636" s="7"/>
    </row>
    <row r="637" spans="10:14" ht="15.75">
      <c r="J637" s="7"/>
      <c r="K637" s="7"/>
      <c r="L637" s="7"/>
      <c r="M637" s="7"/>
      <c r="N637" s="7"/>
    </row>
    <row r="638" spans="10:14" ht="15.75">
      <c r="J638" s="7"/>
      <c r="K638" s="7"/>
      <c r="L638" s="7"/>
      <c r="M638" s="7"/>
      <c r="N638" s="7"/>
    </row>
    <row r="639" spans="10:14" ht="15.75">
      <c r="J639" s="7"/>
      <c r="K639" s="7"/>
      <c r="L639" s="7"/>
      <c r="M639" s="7"/>
      <c r="N639" s="7"/>
    </row>
    <row r="640" spans="10:14" ht="15.75">
      <c r="J640" s="7"/>
      <c r="K640" s="7"/>
      <c r="L640" s="7"/>
      <c r="M640" s="7"/>
      <c r="N640" s="7"/>
    </row>
    <row r="641" spans="10:14" ht="15.75">
      <c r="J641" s="7"/>
      <c r="K641" s="7"/>
      <c r="L641" s="7"/>
      <c r="M641" s="7"/>
      <c r="N641" s="7"/>
    </row>
    <row r="642" spans="10:14" ht="15.75">
      <c r="J642" s="7"/>
      <c r="K642" s="7"/>
      <c r="L642" s="7"/>
      <c r="M642" s="7"/>
      <c r="N642" s="7"/>
    </row>
    <row r="643" spans="10:14" ht="15.75">
      <c r="J643" s="7"/>
      <c r="K643" s="7"/>
      <c r="L643" s="7"/>
      <c r="M643" s="7"/>
      <c r="N643" s="7"/>
    </row>
    <row r="644" spans="10:14" ht="15.75">
      <c r="J644" s="7"/>
      <c r="K644" s="7"/>
      <c r="L644" s="7"/>
      <c r="M644" s="7"/>
      <c r="N644" s="7"/>
    </row>
    <row r="645" spans="10:14" ht="15.75">
      <c r="J645" s="7"/>
      <c r="K645" s="7"/>
      <c r="L645" s="7"/>
      <c r="M645" s="7"/>
      <c r="N645" s="7"/>
    </row>
    <row r="646" spans="10:14" ht="15.75">
      <c r="J646" s="7"/>
      <c r="K646" s="7"/>
      <c r="L646" s="7"/>
      <c r="M646" s="7"/>
      <c r="N646" s="7"/>
    </row>
    <row r="647" spans="10:14" ht="15.75">
      <c r="J647" s="7"/>
      <c r="K647" s="7"/>
      <c r="L647" s="7"/>
      <c r="M647" s="7"/>
      <c r="N647" s="7"/>
    </row>
    <row r="648" spans="10:14" ht="15.75">
      <c r="J648" s="7"/>
      <c r="K648" s="7"/>
      <c r="L648" s="7"/>
      <c r="M648" s="7"/>
      <c r="N648" s="7"/>
    </row>
    <row r="649" spans="10:14" ht="15.75">
      <c r="J649" s="7"/>
      <c r="K649" s="7"/>
      <c r="L649" s="7"/>
      <c r="M649" s="7"/>
      <c r="N649" s="7"/>
    </row>
    <row r="650" spans="10:14" ht="15.75">
      <c r="J650" s="7"/>
      <c r="K650" s="7"/>
      <c r="L650" s="7"/>
      <c r="M650" s="7"/>
      <c r="N650" s="7"/>
    </row>
    <row r="651" spans="10:14" ht="15.75">
      <c r="J651" s="7"/>
      <c r="K651" s="7"/>
      <c r="L651" s="7"/>
      <c r="M651" s="7"/>
      <c r="N651" s="7"/>
    </row>
    <row r="652" spans="10:14" ht="15.75">
      <c r="J652" s="7"/>
      <c r="K652" s="7"/>
      <c r="L652" s="7"/>
      <c r="M652" s="7"/>
      <c r="N652" s="7"/>
    </row>
    <row r="653" spans="10:14" ht="15.75">
      <c r="J653" s="7"/>
      <c r="K653" s="7"/>
      <c r="L653" s="7"/>
      <c r="M653" s="7"/>
      <c r="N653" s="7"/>
    </row>
    <row r="654" spans="10:14" ht="15.75">
      <c r="J654" s="7"/>
      <c r="K654" s="7"/>
      <c r="L654" s="7"/>
      <c r="M654" s="7"/>
      <c r="N654" s="7"/>
    </row>
    <row r="655" spans="10:14" ht="15.75">
      <c r="J655" s="7"/>
      <c r="K655" s="7"/>
      <c r="L655" s="7"/>
      <c r="M655" s="7"/>
      <c r="N655" s="7"/>
    </row>
    <row r="656" spans="10:14" ht="15.75">
      <c r="J656" s="7"/>
      <c r="K656" s="7"/>
      <c r="L656" s="7"/>
      <c r="M656" s="7"/>
      <c r="N656" s="7"/>
    </row>
    <row r="657" spans="10:14" ht="15.75">
      <c r="J657" s="7"/>
      <c r="K657" s="7"/>
      <c r="L657" s="7"/>
      <c r="M657" s="7"/>
      <c r="N657" s="7"/>
    </row>
    <row r="658" spans="10:14" ht="15.75">
      <c r="J658" s="7"/>
      <c r="K658" s="7"/>
      <c r="L658" s="7"/>
      <c r="M658" s="7"/>
      <c r="N658" s="7"/>
    </row>
    <row r="659" spans="10:14" ht="15.75">
      <c r="J659" s="7"/>
      <c r="K659" s="7"/>
      <c r="L659" s="7"/>
      <c r="M659" s="7"/>
      <c r="N659" s="7"/>
    </row>
    <row r="660" spans="10:14" ht="15.75">
      <c r="J660" s="7"/>
      <c r="K660" s="7"/>
      <c r="L660" s="7"/>
      <c r="M660" s="7"/>
      <c r="N660" s="7"/>
    </row>
    <row r="661" spans="10:14" ht="15.75">
      <c r="J661" s="7"/>
      <c r="K661" s="7"/>
      <c r="L661" s="7"/>
      <c r="M661" s="7"/>
      <c r="N661" s="7"/>
    </row>
    <row r="662" spans="10:14" ht="15.75">
      <c r="J662" s="7"/>
      <c r="K662" s="7"/>
      <c r="L662" s="7"/>
      <c r="M662" s="7"/>
      <c r="N662" s="7"/>
    </row>
    <row r="663" spans="10:14" ht="15.75">
      <c r="J663" s="7"/>
      <c r="K663" s="7"/>
      <c r="L663" s="7"/>
      <c r="M663" s="7"/>
      <c r="N663" s="7"/>
    </row>
    <row r="664" spans="10:14" ht="15.75">
      <c r="J664" s="7"/>
      <c r="K664" s="7"/>
      <c r="L664" s="7"/>
      <c r="M664" s="7"/>
      <c r="N664" s="7"/>
    </row>
    <row r="665" spans="10:14" ht="15.75">
      <c r="J665" s="7"/>
      <c r="K665" s="7"/>
      <c r="L665" s="7"/>
      <c r="M665" s="7"/>
      <c r="N665" s="7"/>
    </row>
    <row r="666" spans="10:14" ht="15.75">
      <c r="J666" s="7"/>
      <c r="K666" s="7"/>
      <c r="L666" s="7"/>
      <c r="M666" s="7"/>
      <c r="N666" s="7"/>
    </row>
    <row r="667" spans="10:14" ht="15.75">
      <c r="J667" s="7"/>
      <c r="K667" s="7"/>
      <c r="L667" s="7"/>
      <c r="M667" s="7"/>
      <c r="N667" s="7"/>
    </row>
    <row r="668" spans="10:14" ht="15.75">
      <c r="J668" s="7"/>
      <c r="K668" s="7"/>
      <c r="L668" s="7"/>
      <c r="M668" s="7"/>
      <c r="N668" s="7"/>
    </row>
    <row r="669" spans="10:14" ht="15.75">
      <c r="J669" s="7"/>
      <c r="K669" s="7"/>
      <c r="L669" s="7"/>
      <c r="M669" s="7"/>
      <c r="N669" s="7"/>
    </row>
    <row r="670" spans="10:14" ht="15.75">
      <c r="J670" s="7"/>
      <c r="K670" s="7"/>
      <c r="L670" s="7"/>
      <c r="M670" s="7"/>
      <c r="N670" s="7"/>
    </row>
    <row r="671" spans="10:14" ht="15.75">
      <c r="J671" s="7"/>
      <c r="K671" s="7"/>
      <c r="L671" s="7"/>
      <c r="M671" s="7"/>
      <c r="N671" s="7"/>
    </row>
    <row r="672" spans="10:14" ht="15.75">
      <c r="J672" s="7"/>
      <c r="K672" s="7"/>
      <c r="L672" s="7"/>
      <c r="M672" s="7"/>
      <c r="N672" s="7"/>
    </row>
    <row r="673" spans="10:14" ht="15.75">
      <c r="J673" s="7"/>
      <c r="K673" s="7"/>
      <c r="L673" s="7"/>
      <c r="M673" s="7"/>
      <c r="N673" s="7"/>
    </row>
    <row r="674" spans="10:14" ht="15.75">
      <c r="J674" s="7"/>
      <c r="K674" s="7"/>
      <c r="L674" s="7"/>
      <c r="M674" s="7"/>
      <c r="N674" s="7"/>
    </row>
    <row r="675" spans="10:14" ht="15.75">
      <c r="J675" s="7"/>
      <c r="K675" s="7"/>
      <c r="L675" s="7"/>
      <c r="M675" s="7"/>
      <c r="N675" s="7"/>
    </row>
    <row r="676" spans="10:14" ht="15.75">
      <c r="J676" s="7"/>
      <c r="K676" s="7"/>
      <c r="L676" s="7"/>
      <c r="M676" s="7"/>
      <c r="N676" s="7"/>
    </row>
    <row r="677" spans="10:14" ht="15.75">
      <c r="J677" s="7"/>
      <c r="K677" s="7"/>
      <c r="L677" s="7"/>
      <c r="M677" s="7"/>
      <c r="N677" s="7"/>
    </row>
    <row r="678" spans="10:14" ht="15.75">
      <c r="J678" s="7"/>
      <c r="K678" s="7"/>
      <c r="L678" s="7"/>
      <c r="M678" s="7"/>
      <c r="N678" s="7"/>
    </row>
    <row r="679" spans="10:14" ht="15.75">
      <c r="J679" s="7"/>
      <c r="K679" s="7"/>
      <c r="L679" s="7"/>
      <c r="M679" s="7"/>
      <c r="N679" s="7"/>
    </row>
    <row r="680" spans="10:14" ht="15.75">
      <c r="J680" s="7"/>
      <c r="K680" s="7"/>
      <c r="L680" s="7"/>
      <c r="M680" s="7"/>
      <c r="N680" s="7"/>
    </row>
    <row r="681" spans="10:14" ht="15.75">
      <c r="J681" s="7"/>
      <c r="K681" s="7"/>
      <c r="L681" s="7"/>
      <c r="M681" s="7"/>
      <c r="N681" s="7"/>
    </row>
    <row r="682" spans="10:14" ht="15.75">
      <c r="J682" s="7"/>
      <c r="K682" s="7"/>
      <c r="L682" s="7"/>
      <c r="M682" s="7"/>
      <c r="N682" s="7"/>
    </row>
    <row r="683" spans="10:14" ht="15.75">
      <c r="J683" s="7"/>
      <c r="K683" s="7"/>
      <c r="L683" s="7"/>
      <c r="M683" s="7"/>
      <c r="N683" s="7"/>
    </row>
    <row r="684" spans="10:14" ht="15.75">
      <c r="J684" s="7"/>
      <c r="K684" s="7"/>
      <c r="L684" s="7"/>
      <c r="M684" s="7"/>
      <c r="N684" s="7"/>
    </row>
    <row r="685" spans="10:14" ht="15.75">
      <c r="J685" s="7"/>
      <c r="K685" s="7"/>
      <c r="L685" s="7"/>
      <c r="M685" s="7"/>
      <c r="N685" s="7"/>
    </row>
    <row r="686" spans="10:14" ht="15.75">
      <c r="J686" s="7"/>
      <c r="K686" s="7"/>
      <c r="L686" s="7"/>
      <c r="M686" s="7"/>
      <c r="N686" s="7"/>
    </row>
    <row r="687" spans="10:14" ht="15.75">
      <c r="J687" s="7"/>
      <c r="K687" s="7"/>
      <c r="L687" s="7"/>
      <c r="M687" s="7"/>
      <c r="N687" s="7"/>
    </row>
    <row r="688" spans="10:14" ht="15.75">
      <c r="J688" s="7"/>
      <c r="K688" s="7"/>
      <c r="L688" s="7"/>
      <c r="M688" s="7"/>
      <c r="N688" s="7"/>
    </row>
    <row r="689" spans="10:14" ht="15.75">
      <c r="J689" s="7"/>
      <c r="K689" s="7"/>
      <c r="L689" s="7"/>
      <c r="M689" s="7"/>
      <c r="N689" s="7"/>
    </row>
    <row r="690" spans="10:14" ht="15.75">
      <c r="J690" s="7"/>
      <c r="K690" s="7"/>
      <c r="L690" s="7"/>
      <c r="M690" s="7"/>
      <c r="N690" s="7"/>
    </row>
    <row r="691" spans="10:14" ht="15.75">
      <c r="J691" s="7"/>
      <c r="K691" s="7"/>
      <c r="L691" s="7"/>
      <c r="M691" s="7"/>
      <c r="N691" s="7"/>
    </row>
    <row r="692" spans="10:14" ht="15.75">
      <c r="J692" s="7"/>
      <c r="K692" s="7"/>
      <c r="L692" s="7"/>
      <c r="M692" s="7"/>
      <c r="N692" s="7"/>
    </row>
    <row r="693" spans="10:14" ht="15.75">
      <c r="J693" s="7"/>
      <c r="K693" s="7"/>
      <c r="L693" s="7"/>
      <c r="M693" s="7"/>
      <c r="N693" s="7"/>
    </row>
    <row r="694" spans="10:14" ht="15.75">
      <c r="J694" s="7"/>
      <c r="K694" s="7"/>
      <c r="L694" s="7"/>
      <c r="M694" s="7"/>
      <c r="N694" s="7"/>
    </row>
    <row r="695" spans="10:14" ht="15.75">
      <c r="J695" s="7"/>
      <c r="K695" s="7"/>
      <c r="L695" s="7"/>
      <c r="M695" s="7"/>
      <c r="N695" s="7"/>
    </row>
    <row r="696" spans="10:14" ht="15.75">
      <c r="J696" s="7"/>
      <c r="K696" s="7"/>
      <c r="L696" s="7"/>
      <c r="M696" s="7"/>
      <c r="N696" s="7"/>
    </row>
    <row r="697" spans="10:14" ht="15.75">
      <c r="J697" s="7"/>
      <c r="K697" s="7"/>
      <c r="L697" s="7"/>
      <c r="M697" s="7"/>
      <c r="N697" s="7"/>
    </row>
    <row r="698" spans="10:14" ht="15.75">
      <c r="J698" s="7"/>
      <c r="K698" s="7"/>
      <c r="L698" s="7"/>
      <c r="M698" s="7"/>
      <c r="N698" s="7"/>
    </row>
    <row r="699" spans="10:14" ht="15.75">
      <c r="J699" s="7"/>
      <c r="K699" s="7"/>
      <c r="L699" s="7"/>
      <c r="M699" s="7"/>
      <c r="N699" s="7"/>
    </row>
    <row r="700" spans="10:14" ht="15.75">
      <c r="J700" s="7"/>
      <c r="K700" s="7"/>
      <c r="L700" s="7"/>
      <c r="M700" s="7"/>
      <c r="N700" s="7"/>
    </row>
    <row r="701" spans="10:14" ht="15.75">
      <c r="J701" s="7"/>
      <c r="K701" s="7"/>
      <c r="L701" s="7"/>
      <c r="M701" s="7"/>
      <c r="N701" s="7"/>
    </row>
    <row r="702" spans="10:14" ht="15.75">
      <c r="J702" s="7"/>
      <c r="K702" s="7"/>
      <c r="L702" s="7"/>
      <c r="M702" s="7"/>
      <c r="N702" s="7"/>
    </row>
    <row r="703" spans="10:14" ht="15.75">
      <c r="J703" s="7"/>
      <c r="K703" s="7"/>
      <c r="L703" s="7"/>
      <c r="M703" s="7"/>
      <c r="N703" s="7"/>
    </row>
    <row r="704" spans="10:14" ht="15.75">
      <c r="J704" s="7"/>
      <c r="K704" s="7"/>
      <c r="L704" s="7"/>
      <c r="M704" s="7"/>
      <c r="N704" s="7"/>
    </row>
    <row r="705" spans="10:14" ht="15.75">
      <c r="J705" s="7"/>
      <c r="K705" s="7"/>
      <c r="L705" s="7"/>
      <c r="M705" s="7"/>
      <c r="N705" s="7"/>
    </row>
    <row r="706" spans="10:14" ht="15.75">
      <c r="J706" s="7"/>
      <c r="K706" s="7"/>
      <c r="L706" s="7"/>
      <c r="M706" s="7"/>
      <c r="N706" s="7"/>
    </row>
    <row r="707" spans="10:14" ht="15.75">
      <c r="J707" s="7"/>
      <c r="K707" s="7"/>
      <c r="L707" s="7"/>
      <c r="M707" s="7"/>
      <c r="N707" s="7"/>
    </row>
    <row r="708" spans="10:14" ht="15.75">
      <c r="J708" s="7"/>
      <c r="K708" s="7"/>
      <c r="L708" s="7"/>
      <c r="M708" s="7"/>
      <c r="N708" s="7"/>
    </row>
    <row r="709" spans="10:14" ht="15.75">
      <c r="J709" s="7"/>
      <c r="K709" s="7"/>
      <c r="L709" s="7"/>
      <c r="M709" s="7"/>
      <c r="N709" s="7"/>
    </row>
    <row r="710" spans="10:14" ht="15.75">
      <c r="J710" s="7"/>
      <c r="K710" s="7"/>
      <c r="L710" s="7"/>
      <c r="M710" s="7"/>
      <c r="N710" s="7"/>
    </row>
    <row r="711" spans="10:14" ht="15.75">
      <c r="J711" s="7"/>
      <c r="K711" s="7"/>
      <c r="L711" s="7"/>
      <c r="M711" s="7"/>
      <c r="N711" s="7"/>
    </row>
    <row r="712" spans="10:14" ht="15.75">
      <c r="J712" s="7"/>
      <c r="K712" s="7"/>
      <c r="L712" s="7"/>
      <c r="M712" s="7"/>
      <c r="N712" s="7"/>
    </row>
    <row r="713" spans="10:14" ht="15.75">
      <c r="J713" s="7"/>
      <c r="K713" s="7"/>
      <c r="L713" s="7"/>
      <c r="M713" s="7"/>
      <c r="N713" s="7"/>
    </row>
    <row r="714" spans="10:14" ht="15.75">
      <c r="J714" s="7"/>
      <c r="K714" s="7"/>
      <c r="L714" s="7"/>
      <c r="M714" s="7"/>
      <c r="N714" s="7"/>
    </row>
    <row r="715" spans="10:14" ht="15.75">
      <c r="J715" s="7"/>
      <c r="K715" s="7"/>
      <c r="L715" s="7"/>
      <c r="M715" s="7"/>
      <c r="N715" s="7"/>
    </row>
    <row r="716" spans="10:14" ht="15.75">
      <c r="J716" s="7"/>
      <c r="K716" s="7"/>
      <c r="L716" s="7"/>
      <c r="M716" s="7"/>
      <c r="N716" s="7"/>
    </row>
    <row r="717" spans="10:14" ht="15.75">
      <c r="J717" s="7"/>
      <c r="K717" s="7"/>
      <c r="L717" s="7"/>
      <c r="M717" s="7"/>
      <c r="N717" s="7"/>
    </row>
    <row r="718" spans="10:14" ht="15.75">
      <c r="J718" s="7"/>
      <c r="K718" s="7"/>
      <c r="L718" s="7"/>
      <c r="M718" s="7"/>
      <c r="N718" s="7"/>
    </row>
    <row r="719" spans="10:14" ht="15.75">
      <c r="J719" s="7"/>
      <c r="K719" s="7"/>
      <c r="L719" s="7"/>
      <c r="M719" s="7"/>
      <c r="N719" s="7"/>
    </row>
    <row r="720" spans="10:14" ht="15.75">
      <c r="J720" s="7"/>
      <c r="K720" s="7"/>
      <c r="L720" s="7"/>
      <c r="M720" s="7"/>
      <c r="N720" s="7"/>
    </row>
    <row r="721" spans="10:14" ht="15.75">
      <c r="J721" s="7"/>
      <c r="K721" s="7"/>
      <c r="L721" s="7"/>
      <c r="M721" s="7"/>
      <c r="N721" s="7"/>
    </row>
    <row r="722" spans="10:14" ht="15.75">
      <c r="J722" s="7"/>
      <c r="K722" s="7"/>
      <c r="L722" s="7"/>
      <c r="M722" s="7"/>
      <c r="N722" s="7"/>
    </row>
    <row r="723" spans="10:14" ht="15.75">
      <c r="J723" s="7"/>
      <c r="K723" s="7"/>
      <c r="L723" s="7"/>
      <c r="M723" s="7"/>
      <c r="N723" s="7"/>
    </row>
    <row r="724" spans="10:14" ht="15.75">
      <c r="J724" s="7"/>
      <c r="K724" s="7"/>
      <c r="L724" s="7"/>
      <c r="M724" s="7"/>
      <c r="N724" s="7"/>
    </row>
    <row r="725" spans="10:14" ht="15.75">
      <c r="J725" s="7"/>
      <c r="K725" s="7"/>
      <c r="L725" s="7"/>
      <c r="M725" s="7"/>
      <c r="N725" s="7"/>
    </row>
    <row r="726" spans="10:14" ht="15.75">
      <c r="J726" s="7"/>
      <c r="K726" s="7"/>
      <c r="L726" s="7"/>
      <c r="M726" s="7"/>
      <c r="N726" s="7"/>
    </row>
    <row r="727" spans="10:14" ht="15.75">
      <c r="J727" s="7"/>
      <c r="K727" s="7"/>
      <c r="L727" s="7"/>
      <c r="M727" s="7"/>
      <c r="N727" s="7"/>
    </row>
    <row r="728" spans="10:14" ht="15.75">
      <c r="J728" s="7"/>
      <c r="K728" s="7"/>
      <c r="L728" s="7"/>
      <c r="M728" s="7"/>
      <c r="N728" s="7"/>
    </row>
    <row r="729" spans="10:14" ht="15.75">
      <c r="J729" s="7"/>
      <c r="K729" s="7"/>
      <c r="L729" s="7"/>
      <c r="M729" s="7"/>
      <c r="N729" s="7"/>
    </row>
    <row r="730" spans="10:14" ht="15.75">
      <c r="J730" s="7"/>
      <c r="K730" s="7"/>
      <c r="L730" s="7"/>
      <c r="M730" s="7"/>
      <c r="N730" s="7"/>
    </row>
    <row r="731" spans="10:14" ht="15.75">
      <c r="J731" s="7"/>
      <c r="K731" s="7"/>
      <c r="L731" s="7"/>
      <c r="M731" s="7"/>
      <c r="N731" s="7"/>
    </row>
    <row r="732" spans="10:14" ht="15.75">
      <c r="J732" s="7"/>
      <c r="K732" s="7"/>
      <c r="L732" s="7"/>
      <c r="M732" s="7"/>
      <c r="N732" s="7"/>
    </row>
    <row r="733" spans="10:14" ht="15.75">
      <c r="J733" s="7"/>
      <c r="K733" s="7"/>
      <c r="L733" s="7"/>
      <c r="M733" s="7"/>
      <c r="N733" s="7"/>
    </row>
    <row r="734" spans="10:14" ht="15.75">
      <c r="J734" s="7"/>
      <c r="K734" s="7"/>
      <c r="L734" s="7"/>
      <c r="M734" s="7"/>
      <c r="N734" s="7"/>
    </row>
    <row r="735" spans="10:14" ht="15.75">
      <c r="J735" s="7"/>
      <c r="K735" s="7"/>
      <c r="L735" s="7"/>
      <c r="M735" s="7"/>
      <c r="N735" s="7"/>
    </row>
    <row r="736" spans="10:14" ht="15.75">
      <c r="J736" s="7"/>
      <c r="K736" s="7"/>
      <c r="L736" s="7"/>
      <c r="M736" s="7"/>
      <c r="N736" s="7"/>
    </row>
    <row r="737" spans="10:14" ht="15.75">
      <c r="J737" s="7"/>
      <c r="K737" s="7"/>
      <c r="L737" s="7"/>
      <c r="M737" s="7"/>
      <c r="N737" s="7"/>
    </row>
    <row r="738" spans="10:14" ht="15.75">
      <c r="J738" s="7"/>
      <c r="K738" s="7"/>
      <c r="L738" s="7"/>
      <c r="M738" s="7"/>
      <c r="N738" s="7"/>
    </row>
    <row r="739" spans="10:14" ht="15.75">
      <c r="J739" s="7"/>
      <c r="K739" s="7"/>
      <c r="L739" s="7"/>
      <c r="M739" s="7"/>
      <c r="N739" s="7"/>
    </row>
    <row r="740" spans="10:14" ht="15.75">
      <c r="J740" s="7"/>
      <c r="K740" s="7"/>
      <c r="L740" s="7"/>
      <c r="M740" s="7"/>
      <c r="N740" s="7"/>
    </row>
    <row r="741" spans="10:14" ht="15.75">
      <c r="J741" s="7"/>
      <c r="K741" s="7"/>
      <c r="L741" s="7"/>
      <c r="M741" s="7"/>
      <c r="N741" s="7"/>
    </row>
    <row r="742" spans="10:14" ht="15.75">
      <c r="J742" s="7"/>
      <c r="K742" s="7"/>
      <c r="L742" s="7"/>
      <c r="M742" s="7"/>
      <c r="N742" s="7"/>
    </row>
    <row r="743" spans="10:14" ht="15.75">
      <c r="J743" s="7"/>
      <c r="K743" s="7"/>
      <c r="L743" s="7"/>
      <c r="M743" s="7"/>
      <c r="N743" s="7"/>
    </row>
    <row r="744" spans="10:14" ht="15.75">
      <c r="J744" s="7"/>
      <c r="K744" s="7"/>
      <c r="L744" s="7"/>
      <c r="M744" s="7"/>
      <c r="N744" s="7"/>
    </row>
    <row r="745" spans="10:14" ht="15.75">
      <c r="J745" s="7"/>
      <c r="K745" s="7"/>
      <c r="L745" s="7"/>
      <c r="M745" s="7"/>
      <c r="N745" s="7"/>
    </row>
    <row r="746" spans="10:14" ht="15.75">
      <c r="J746" s="7"/>
      <c r="K746" s="7"/>
      <c r="L746" s="7"/>
      <c r="M746" s="7"/>
      <c r="N746" s="7"/>
    </row>
    <row r="747" spans="10:14" ht="15.75">
      <c r="J747" s="7"/>
      <c r="K747" s="7"/>
      <c r="L747" s="7"/>
      <c r="M747" s="7"/>
      <c r="N747" s="7"/>
    </row>
    <row r="748" spans="10:14" ht="15.75">
      <c r="J748" s="7"/>
      <c r="K748" s="7"/>
      <c r="L748" s="7"/>
      <c r="M748" s="7"/>
      <c r="N748" s="7"/>
    </row>
    <row r="749" spans="10:14" ht="15.75">
      <c r="J749" s="7"/>
      <c r="K749" s="7"/>
      <c r="L749" s="7"/>
      <c r="M749" s="7"/>
      <c r="N749" s="7"/>
    </row>
    <row r="750" spans="10:14" ht="15.75">
      <c r="J750" s="7"/>
      <c r="K750" s="7"/>
      <c r="L750" s="7"/>
      <c r="M750" s="7"/>
      <c r="N750" s="7"/>
    </row>
    <row r="751" spans="10:14" ht="15.75">
      <c r="J751" s="7"/>
      <c r="K751" s="7"/>
      <c r="L751" s="7"/>
      <c r="M751" s="7"/>
      <c r="N751" s="7"/>
    </row>
    <row r="752" spans="10:14" ht="15.75">
      <c r="J752" s="7"/>
      <c r="K752" s="7"/>
      <c r="L752" s="7"/>
      <c r="M752" s="7"/>
      <c r="N752" s="7"/>
    </row>
    <row r="753" spans="10:14" ht="15.75">
      <c r="J753" s="7"/>
      <c r="K753" s="7"/>
      <c r="L753" s="7"/>
      <c r="M753" s="7"/>
      <c r="N753" s="7"/>
    </row>
    <row r="754" spans="10:14" ht="15.75">
      <c r="J754" s="7"/>
      <c r="K754" s="7"/>
      <c r="L754" s="7"/>
      <c r="M754" s="7"/>
      <c r="N754" s="7"/>
    </row>
    <row r="755" spans="10:14" ht="15.75">
      <c r="J755" s="7"/>
      <c r="K755" s="7"/>
      <c r="L755" s="7"/>
      <c r="M755" s="7"/>
      <c r="N755" s="7"/>
    </row>
    <row r="756" spans="10:14" ht="15.75">
      <c r="J756" s="7"/>
      <c r="K756" s="7"/>
      <c r="L756" s="7"/>
      <c r="M756" s="7"/>
      <c r="N756" s="7"/>
    </row>
    <row r="757" spans="10:14" ht="15.75">
      <c r="J757" s="7"/>
      <c r="K757" s="7"/>
      <c r="L757" s="7"/>
      <c r="M757" s="7"/>
      <c r="N757" s="7"/>
    </row>
    <row r="758" spans="10:14" ht="15.75">
      <c r="J758" s="7"/>
      <c r="K758" s="7"/>
      <c r="L758" s="7"/>
      <c r="M758" s="7"/>
      <c r="N758" s="7"/>
    </row>
    <row r="759" spans="10:14" ht="15.75">
      <c r="J759" s="7"/>
      <c r="K759" s="7"/>
      <c r="L759" s="7"/>
      <c r="M759" s="7"/>
      <c r="N759" s="7"/>
    </row>
    <row r="760" spans="10:14" ht="15.75">
      <c r="J760" s="7"/>
      <c r="K760" s="7"/>
      <c r="L760" s="7"/>
      <c r="M760" s="7"/>
      <c r="N760" s="7"/>
    </row>
    <row r="761" spans="10:14" ht="15.75">
      <c r="J761" s="7"/>
      <c r="K761" s="7"/>
      <c r="L761" s="7"/>
      <c r="M761" s="7"/>
      <c r="N761" s="7"/>
    </row>
    <row r="762" spans="10:14" ht="15.75">
      <c r="J762" s="7"/>
      <c r="K762" s="7"/>
      <c r="L762" s="7"/>
      <c r="M762" s="7"/>
      <c r="N762" s="7"/>
    </row>
    <row r="763" spans="10:14" ht="15.75">
      <c r="J763" s="7"/>
      <c r="K763" s="7"/>
      <c r="L763" s="7"/>
      <c r="M763" s="7"/>
      <c r="N763" s="7"/>
    </row>
    <row r="764" spans="10:14" ht="15.75">
      <c r="J764" s="7"/>
      <c r="K764" s="7"/>
      <c r="L764" s="7"/>
      <c r="M764" s="7"/>
      <c r="N764" s="7"/>
    </row>
    <row r="765" spans="10:14" ht="15.75">
      <c r="J765" s="7"/>
      <c r="K765" s="7"/>
      <c r="L765" s="7"/>
      <c r="M765" s="7"/>
      <c r="N765" s="7"/>
    </row>
    <row r="766" spans="10:14" ht="15.75">
      <c r="J766" s="7"/>
      <c r="K766" s="7"/>
      <c r="L766" s="7"/>
      <c r="M766" s="7"/>
      <c r="N766" s="7"/>
    </row>
    <row r="767" spans="10:14" ht="15.75">
      <c r="J767" s="7"/>
      <c r="K767" s="7"/>
      <c r="L767" s="7"/>
      <c r="M767" s="7"/>
      <c r="N767" s="7"/>
    </row>
    <row r="768" spans="10:14" ht="15.75">
      <c r="J768" s="7"/>
      <c r="K768" s="7"/>
      <c r="L768" s="7"/>
      <c r="M768" s="7"/>
      <c r="N768" s="7"/>
    </row>
    <row r="769" spans="10:14" ht="15.75">
      <c r="J769" s="7"/>
      <c r="K769" s="7"/>
      <c r="L769" s="7"/>
      <c r="M769" s="7"/>
      <c r="N769" s="7"/>
    </row>
    <row r="770" spans="10:14" ht="15.75">
      <c r="J770" s="7"/>
      <c r="K770" s="7"/>
      <c r="L770" s="7"/>
      <c r="M770" s="7"/>
      <c r="N770" s="7"/>
    </row>
    <row r="771" spans="10:14" ht="15.75">
      <c r="J771" s="7"/>
      <c r="K771" s="7"/>
      <c r="L771" s="7"/>
      <c r="M771" s="7"/>
      <c r="N771" s="7"/>
    </row>
    <row r="772" spans="10:14" ht="15.75">
      <c r="J772" s="7"/>
      <c r="K772" s="7"/>
      <c r="L772" s="7"/>
      <c r="M772" s="7"/>
      <c r="N772" s="7"/>
    </row>
    <row r="773" spans="10:14" ht="15.75">
      <c r="J773" s="7"/>
      <c r="K773" s="7"/>
      <c r="L773" s="7"/>
      <c r="M773" s="7"/>
      <c r="N773" s="7"/>
    </row>
    <row r="774" spans="10:14" ht="15.75">
      <c r="J774" s="7"/>
      <c r="K774" s="7"/>
      <c r="L774" s="7"/>
      <c r="M774" s="7"/>
      <c r="N774" s="7"/>
    </row>
    <row r="775" spans="10:14" ht="15.75">
      <c r="J775" s="7"/>
      <c r="K775" s="7"/>
      <c r="L775" s="7"/>
      <c r="M775" s="7"/>
      <c r="N775" s="7"/>
    </row>
    <row r="776" spans="10:14" ht="15.75">
      <c r="J776" s="7"/>
      <c r="K776" s="7"/>
      <c r="L776" s="7"/>
      <c r="M776" s="7"/>
      <c r="N776" s="7"/>
    </row>
    <row r="777" spans="10:14" ht="15.75">
      <c r="J777" s="7"/>
      <c r="K777" s="7"/>
      <c r="L777" s="7"/>
      <c r="M777" s="7"/>
      <c r="N777" s="7"/>
    </row>
    <row r="778" spans="10:14" ht="15.75">
      <c r="J778" s="7"/>
      <c r="K778" s="7"/>
      <c r="L778" s="7"/>
      <c r="M778" s="7"/>
      <c r="N778" s="7"/>
    </row>
    <row r="779" spans="10:14" ht="15.75">
      <c r="J779" s="7"/>
      <c r="K779" s="7"/>
      <c r="L779" s="7"/>
      <c r="M779" s="7"/>
      <c r="N779" s="7"/>
    </row>
    <row r="780" spans="10:14" ht="15.75">
      <c r="J780" s="7"/>
      <c r="K780" s="7"/>
      <c r="L780" s="7"/>
      <c r="M780" s="7"/>
      <c r="N780" s="7"/>
    </row>
    <row r="781" spans="10:14" ht="15.75">
      <c r="J781" s="7"/>
      <c r="K781" s="7"/>
      <c r="L781" s="7"/>
      <c r="M781" s="7"/>
      <c r="N781" s="7"/>
    </row>
    <row r="782" spans="10:14" ht="15.75">
      <c r="J782" s="7"/>
      <c r="K782" s="7"/>
      <c r="L782" s="7"/>
      <c r="M782" s="7"/>
      <c r="N782" s="7"/>
    </row>
    <row r="783" spans="10:14" ht="15.75">
      <c r="J783" s="7"/>
      <c r="K783" s="7"/>
      <c r="L783" s="7"/>
      <c r="M783" s="7"/>
      <c r="N783" s="7"/>
    </row>
    <row r="784" spans="10:14" ht="15.75">
      <c r="J784" s="7"/>
      <c r="K784" s="7"/>
      <c r="L784" s="7"/>
      <c r="M784" s="7"/>
      <c r="N784" s="7"/>
    </row>
    <row r="785" spans="10:14" ht="15.75">
      <c r="J785" s="7"/>
      <c r="K785" s="7"/>
      <c r="L785" s="7"/>
      <c r="M785" s="7"/>
      <c r="N785" s="7"/>
    </row>
    <row r="786" spans="10:14" ht="15.75">
      <c r="J786" s="7"/>
      <c r="K786" s="7"/>
      <c r="L786" s="7"/>
      <c r="M786" s="7"/>
      <c r="N786" s="7"/>
    </row>
    <row r="787" spans="10:14" ht="15.75">
      <c r="J787" s="7"/>
      <c r="K787" s="7"/>
      <c r="L787" s="7"/>
      <c r="M787" s="7"/>
      <c r="N787" s="7"/>
    </row>
    <row r="788" spans="10:14" ht="15.75">
      <c r="J788" s="7"/>
      <c r="K788" s="7"/>
      <c r="L788" s="7"/>
      <c r="M788" s="7"/>
      <c r="N788" s="7"/>
    </row>
    <row r="789" spans="10:14" ht="15.75">
      <c r="J789" s="7"/>
      <c r="K789" s="7"/>
      <c r="L789" s="7"/>
      <c r="M789" s="7"/>
      <c r="N789" s="7"/>
    </row>
    <row r="790" spans="10:14" ht="15.75">
      <c r="J790" s="7"/>
      <c r="K790" s="7"/>
      <c r="L790" s="7"/>
      <c r="M790" s="7"/>
      <c r="N790" s="7"/>
    </row>
    <row r="791" spans="10:14" ht="15.75">
      <c r="J791" s="7"/>
      <c r="K791" s="7"/>
      <c r="L791" s="7"/>
      <c r="M791" s="7"/>
      <c r="N791" s="7"/>
    </row>
    <row r="792" spans="10:14" ht="15.75">
      <c r="J792" s="7"/>
      <c r="K792" s="7"/>
      <c r="L792" s="7"/>
      <c r="M792" s="7"/>
      <c r="N792" s="7"/>
    </row>
    <row r="793" spans="10:14" ht="15.75">
      <c r="J793" s="7"/>
      <c r="K793" s="7"/>
      <c r="L793" s="7"/>
      <c r="M793" s="7"/>
      <c r="N793" s="7"/>
    </row>
    <row r="794" spans="10:14" ht="15.75">
      <c r="J794" s="7"/>
      <c r="K794" s="7"/>
      <c r="L794" s="7"/>
      <c r="M794" s="7"/>
      <c r="N794" s="7"/>
    </row>
    <row r="795" spans="10:14" ht="15.75">
      <c r="J795" s="7"/>
      <c r="K795" s="7"/>
      <c r="L795" s="7"/>
      <c r="M795" s="7"/>
      <c r="N795" s="7"/>
    </row>
    <row r="796" spans="10:14" ht="15.75">
      <c r="J796" s="7"/>
      <c r="K796" s="7"/>
      <c r="L796" s="7"/>
      <c r="M796" s="7"/>
      <c r="N796" s="7"/>
    </row>
    <row r="797" spans="10:14" ht="15.75">
      <c r="J797" s="7"/>
      <c r="K797" s="7"/>
      <c r="L797" s="7"/>
      <c r="M797" s="7"/>
      <c r="N797" s="7"/>
    </row>
    <row r="798" spans="10:14" ht="15.75">
      <c r="J798" s="7"/>
      <c r="K798" s="7"/>
      <c r="L798" s="7"/>
      <c r="M798" s="7"/>
      <c r="N798" s="7"/>
    </row>
    <row r="799" spans="10:14" ht="15.75">
      <c r="J799" s="7"/>
      <c r="K799" s="7"/>
      <c r="L799" s="7"/>
      <c r="M799" s="7"/>
      <c r="N799" s="7"/>
    </row>
    <row r="800" spans="10:14" ht="15.75">
      <c r="J800" s="7"/>
      <c r="K800" s="7"/>
      <c r="L800" s="7"/>
      <c r="M800" s="7"/>
      <c r="N800" s="7"/>
    </row>
    <row r="801" spans="10:14" ht="15.75">
      <c r="J801" s="7"/>
      <c r="K801" s="7"/>
      <c r="L801" s="7"/>
      <c r="M801" s="7"/>
      <c r="N801" s="7"/>
    </row>
    <row r="802" spans="10:14" ht="15.75">
      <c r="J802" s="7"/>
      <c r="K802" s="7"/>
      <c r="L802" s="7"/>
      <c r="M802" s="7"/>
      <c r="N802" s="7"/>
    </row>
    <row r="803" spans="10:14" ht="15.75">
      <c r="J803" s="7"/>
      <c r="K803" s="7"/>
      <c r="L803" s="7"/>
      <c r="M803" s="7"/>
      <c r="N803" s="7"/>
    </row>
    <row r="804" spans="10:14" ht="15.75">
      <c r="J804" s="7"/>
      <c r="K804" s="7"/>
      <c r="L804" s="7"/>
      <c r="M804" s="7"/>
      <c r="N804" s="7"/>
    </row>
    <row r="805" spans="10:14" ht="15.75">
      <c r="J805" s="7"/>
      <c r="K805" s="7"/>
      <c r="L805" s="7"/>
      <c r="M805" s="7"/>
      <c r="N805" s="7"/>
    </row>
    <row r="806" spans="10:14" ht="15.75">
      <c r="J806" s="7"/>
      <c r="K806" s="7"/>
      <c r="L806" s="7"/>
      <c r="M806" s="7"/>
      <c r="N806" s="7"/>
    </row>
    <row r="807" spans="10:14" ht="15.75">
      <c r="J807" s="7"/>
      <c r="K807" s="7"/>
      <c r="L807" s="7"/>
      <c r="M807" s="7"/>
      <c r="N807" s="7"/>
    </row>
    <row r="808" spans="10:14" ht="15.75">
      <c r="J808" s="7"/>
      <c r="K808" s="7"/>
      <c r="L808" s="7"/>
      <c r="M808" s="7"/>
      <c r="N808" s="7"/>
    </row>
    <row r="809" spans="10:14" ht="15.75">
      <c r="J809" s="7"/>
      <c r="K809" s="7"/>
      <c r="L809" s="7"/>
      <c r="M809" s="7"/>
      <c r="N809" s="7"/>
    </row>
    <row r="810" spans="10:14" ht="15.75">
      <c r="J810" s="7"/>
      <c r="K810" s="7"/>
      <c r="L810" s="7"/>
      <c r="M810" s="7"/>
      <c r="N810" s="7"/>
    </row>
    <row r="811" spans="10:14" ht="15.75">
      <c r="J811" s="7"/>
      <c r="K811" s="7"/>
      <c r="L811" s="7"/>
      <c r="M811" s="7"/>
      <c r="N811" s="7"/>
    </row>
    <row r="812" spans="10:14" ht="15.75">
      <c r="J812" s="7"/>
      <c r="K812" s="7"/>
      <c r="L812" s="7"/>
      <c r="M812" s="7"/>
      <c r="N812" s="7"/>
    </row>
    <row r="813" spans="10:14" ht="15.75">
      <c r="J813" s="7"/>
      <c r="K813" s="7"/>
      <c r="L813" s="7"/>
      <c r="M813" s="7"/>
      <c r="N813" s="7"/>
    </row>
    <row r="814" spans="10:14" ht="15.75">
      <c r="J814" s="7"/>
      <c r="K814" s="7"/>
      <c r="L814" s="7"/>
      <c r="M814" s="7"/>
      <c r="N814" s="7"/>
    </row>
    <row r="815" spans="10:14" ht="15.75">
      <c r="J815" s="7"/>
      <c r="K815" s="7"/>
      <c r="L815" s="7"/>
      <c r="M815" s="7"/>
      <c r="N815" s="7"/>
    </row>
    <row r="816" spans="10:14" ht="15.75">
      <c r="J816" s="7"/>
      <c r="K816" s="7"/>
      <c r="L816" s="7"/>
      <c r="M816" s="7"/>
      <c r="N816" s="7"/>
    </row>
    <row r="817" spans="10:14" ht="15.75">
      <c r="J817" s="7"/>
      <c r="K817" s="7"/>
      <c r="L817" s="7"/>
      <c r="M817" s="7"/>
      <c r="N817" s="7"/>
    </row>
    <row r="818" spans="10:14" ht="15.75">
      <c r="J818" s="7"/>
      <c r="K818" s="7"/>
      <c r="L818" s="7"/>
      <c r="M818" s="7"/>
      <c r="N818" s="7"/>
    </row>
    <row r="819" spans="10:14" ht="15.75">
      <c r="J819" s="7"/>
      <c r="K819" s="7"/>
      <c r="L819" s="7"/>
      <c r="M819" s="7"/>
      <c r="N819" s="7"/>
    </row>
    <row r="820" spans="10:14" ht="15.75">
      <c r="J820" s="7"/>
      <c r="K820" s="7"/>
      <c r="L820" s="7"/>
      <c r="M820" s="7"/>
      <c r="N820" s="7"/>
    </row>
    <row r="821" spans="10:14" ht="15.75">
      <c r="J821" s="7"/>
      <c r="K821" s="7"/>
      <c r="L821" s="7"/>
      <c r="M821" s="7"/>
      <c r="N821" s="7"/>
    </row>
    <row r="822" spans="10:14" ht="15.75">
      <c r="J822" s="7"/>
      <c r="K822" s="7"/>
      <c r="L822" s="7"/>
      <c r="M822" s="7"/>
      <c r="N822" s="7"/>
    </row>
    <row r="823" spans="10:14" ht="15.75">
      <c r="J823" s="7"/>
      <c r="K823" s="7"/>
      <c r="L823" s="7"/>
      <c r="M823" s="7"/>
      <c r="N823" s="7"/>
    </row>
    <row r="824" spans="10:14" ht="15.75">
      <c r="J824" s="7"/>
      <c r="K824" s="7"/>
      <c r="L824" s="7"/>
      <c r="M824" s="7"/>
      <c r="N824" s="7"/>
    </row>
    <row r="825" spans="10:14" ht="15.75">
      <c r="J825" s="7"/>
      <c r="K825" s="7"/>
      <c r="L825" s="7"/>
      <c r="M825" s="7"/>
      <c r="N825" s="7"/>
    </row>
    <row r="826" spans="10:14" ht="15.75">
      <c r="J826" s="7"/>
      <c r="K826" s="7"/>
      <c r="L826" s="7"/>
      <c r="M826" s="7"/>
      <c r="N826" s="7"/>
    </row>
    <row r="827" spans="10:14" ht="15.75">
      <c r="J827" s="7"/>
      <c r="K827" s="7"/>
      <c r="L827" s="7"/>
      <c r="M827" s="7"/>
      <c r="N827" s="7"/>
    </row>
    <row r="828" spans="10:14" ht="15.75">
      <c r="J828" s="7"/>
      <c r="K828" s="7"/>
      <c r="L828" s="7"/>
      <c r="M828" s="7"/>
      <c r="N828" s="7"/>
    </row>
    <row r="829" spans="10:14" ht="15.75">
      <c r="J829" s="7"/>
      <c r="K829" s="7"/>
      <c r="L829" s="7"/>
      <c r="M829" s="7"/>
      <c r="N829" s="7"/>
    </row>
    <row r="830" spans="10:14" ht="15.75">
      <c r="J830" s="7"/>
      <c r="K830" s="7"/>
      <c r="L830" s="7"/>
      <c r="M830" s="7"/>
      <c r="N830" s="7"/>
    </row>
    <row r="831" spans="10:14" ht="15.75">
      <c r="J831" s="7"/>
      <c r="K831" s="7"/>
      <c r="L831" s="7"/>
      <c r="M831" s="7"/>
      <c r="N831" s="7"/>
    </row>
    <row r="832" spans="10:14" ht="15.75">
      <c r="J832" s="7"/>
      <c r="K832" s="7"/>
      <c r="L832" s="7"/>
      <c r="M832" s="7"/>
      <c r="N832" s="7"/>
    </row>
    <row r="833" spans="10:14" ht="15.75">
      <c r="J833" s="7"/>
      <c r="K833" s="7"/>
      <c r="L833" s="7"/>
      <c r="M833" s="7"/>
      <c r="N833" s="7"/>
    </row>
    <row r="834" spans="10:14" ht="15.75">
      <c r="J834" s="7"/>
      <c r="K834" s="7"/>
      <c r="L834" s="7"/>
      <c r="M834" s="7"/>
      <c r="N834" s="7"/>
    </row>
    <row r="835" spans="10:14" ht="15.75">
      <c r="J835" s="7"/>
      <c r="K835" s="7"/>
      <c r="L835" s="7"/>
      <c r="M835" s="7"/>
      <c r="N835" s="7"/>
    </row>
    <row r="836" spans="10:14" ht="15.75">
      <c r="J836" s="7"/>
      <c r="K836" s="7"/>
      <c r="L836" s="7"/>
      <c r="M836" s="7"/>
      <c r="N836" s="7"/>
    </row>
    <row r="837" spans="10:14" ht="15.75">
      <c r="J837" s="7"/>
      <c r="K837" s="7"/>
      <c r="L837" s="7"/>
      <c r="M837" s="7"/>
      <c r="N837" s="7"/>
    </row>
    <row r="838" spans="10:14" ht="15.75">
      <c r="J838" s="7"/>
      <c r="K838" s="7"/>
      <c r="L838" s="7"/>
      <c r="M838" s="7"/>
      <c r="N838" s="7"/>
    </row>
    <row r="839" spans="10:14" ht="15.75">
      <c r="J839" s="7"/>
      <c r="K839" s="7"/>
      <c r="L839" s="7"/>
      <c r="M839" s="7"/>
      <c r="N839" s="7"/>
    </row>
    <row r="840" spans="10:14" ht="15.75">
      <c r="J840" s="7"/>
      <c r="K840" s="7"/>
      <c r="L840" s="7"/>
      <c r="M840" s="7"/>
      <c r="N840" s="7"/>
    </row>
    <row r="841" spans="10:14" ht="15.75">
      <c r="J841" s="7"/>
      <c r="K841" s="7"/>
      <c r="L841" s="7"/>
      <c r="M841" s="7"/>
      <c r="N841" s="7"/>
    </row>
    <row r="842" spans="10:14" ht="15.75">
      <c r="J842" s="7"/>
      <c r="K842" s="7"/>
      <c r="L842" s="7"/>
      <c r="M842" s="7"/>
      <c r="N842" s="7"/>
    </row>
    <row r="843" spans="10:14" ht="15.75">
      <c r="J843" s="7"/>
      <c r="K843" s="7"/>
      <c r="L843" s="7"/>
      <c r="M843" s="7"/>
      <c r="N843" s="7"/>
    </row>
    <row r="844" spans="10:14" ht="15.75">
      <c r="J844" s="7"/>
      <c r="K844" s="7"/>
      <c r="L844" s="7"/>
      <c r="M844" s="7"/>
      <c r="N844" s="7"/>
    </row>
    <row r="845" spans="10:14" ht="15.75">
      <c r="J845" s="7"/>
      <c r="K845" s="7"/>
      <c r="L845" s="7"/>
      <c r="M845" s="7"/>
      <c r="N845" s="7"/>
    </row>
    <row r="846" spans="10:14" ht="15.75">
      <c r="J846" s="7"/>
      <c r="K846" s="7"/>
      <c r="L846" s="7"/>
      <c r="M846" s="7"/>
      <c r="N846" s="7"/>
    </row>
    <row r="847" spans="10:14" ht="15.75">
      <c r="J847" s="7"/>
      <c r="K847" s="7"/>
      <c r="L847" s="7"/>
      <c r="M847" s="7"/>
      <c r="N847" s="7"/>
    </row>
    <row r="848" spans="10:14" ht="15.75">
      <c r="J848" s="7"/>
      <c r="K848" s="7"/>
      <c r="L848" s="7"/>
      <c r="M848" s="7"/>
      <c r="N848" s="7"/>
    </row>
    <row r="849" spans="10:14" ht="15.75">
      <c r="J849" s="7"/>
      <c r="K849" s="7"/>
      <c r="L849" s="7"/>
      <c r="M849" s="7"/>
      <c r="N849" s="7"/>
    </row>
    <row r="850" spans="10:14" ht="15.75">
      <c r="J850" s="7"/>
      <c r="K850" s="7"/>
      <c r="L850" s="7"/>
      <c r="M850" s="7"/>
      <c r="N850" s="7"/>
    </row>
    <row r="851" spans="10:14" ht="15.75">
      <c r="J851" s="7"/>
      <c r="K851" s="7"/>
      <c r="L851" s="7"/>
      <c r="M851" s="7"/>
      <c r="N851" s="7"/>
    </row>
    <row r="852" spans="10:14" ht="15.75">
      <c r="J852" s="7"/>
      <c r="K852" s="7"/>
      <c r="L852" s="7"/>
      <c r="M852" s="7"/>
      <c r="N852" s="7"/>
    </row>
    <row r="853" spans="10:14" ht="15.75">
      <c r="J853" s="7"/>
      <c r="K853" s="7"/>
      <c r="L853" s="7"/>
      <c r="M853" s="7"/>
      <c r="N853" s="7"/>
    </row>
    <row r="854" spans="10:14" ht="15.75">
      <c r="J854" s="7"/>
      <c r="K854" s="7"/>
      <c r="L854" s="7"/>
      <c r="M854" s="7"/>
      <c r="N854" s="7"/>
    </row>
    <row r="855" spans="10:14" ht="15.75">
      <c r="J855" s="7"/>
      <c r="K855" s="7"/>
      <c r="L855" s="7"/>
      <c r="M855" s="7"/>
      <c r="N855" s="7"/>
    </row>
    <row r="856" spans="10:14" ht="15.75">
      <c r="J856" s="7"/>
      <c r="K856" s="7"/>
      <c r="L856" s="7"/>
      <c r="M856" s="7"/>
      <c r="N856" s="7"/>
    </row>
    <row r="857" spans="10:14" ht="15.75">
      <c r="J857" s="7"/>
      <c r="K857" s="7"/>
      <c r="L857" s="7"/>
      <c r="M857" s="7"/>
      <c r="N857" s="7"/>
    </row>
    <row r="858" spans="10:14" ht="15.75">
      <c r="J858" s="7"/>
      <c r="K858" s="7"/>
      <c r="L858" s="7"/>
      <c r="M858" s="7"/>
      <c r="N858" s="7"/>
    </row>
    <row r="859" spans="10:14" ht="15.75">
      <c r="J859" s="7"/>
      <c r="K859" s="7"/>
      <c r="L859" s="7"/>
      <c r="M859" s="7"/>
      <c r="N859" s="7"/>
    </row>
    <row r="860" spans="10:14" ht="15.75">
      <c r="J860" s="7"/>
      <c r="K860" s="7"/>
      <c r="L860" s="7"/>
      <c r="M860" s="7"/>
      <c r="N860" s="7"/>
    </row>
    <row r="861" spans="10:14" ht="15.75">
      <c r="J861" s="7"/>
      <c r="K861" s="7"/>
      <c r="L861" s="7"/>
      <c r="M861" s="7"/>
      <c r="N861" s="7"/>
    </row>
    <row r="862" spans="10:14" ht="15.75">
      <c r="J862" s="7"/>
      <c r="K862" s="7"/>
      <c r="L862" s="7"/>
      <c r="M862" s="7"/>
      <c r="N862" s="7"/>
    </row>
    <row r="863" spans="10:14" ht="15.75">
      <c r="J863" s="7"/>
      <c r="K863" s="7"/>
      <c r="L863" s="7"/>
      <c r="M863" s="7"/>
      <c r="N863" s="7"/>
    </row>
    <row r="864" spans="10:14" ht="15.75">
      <c r="J864" s="7"/>
      <c r="K864" s="7"/>
      <c r="L864" s="7"/>
      <c r="M864" s="7"/>
      <c r="N864" s="7"/>
    </row>
    <row r="865" spans="10:14" ht="15.75">
      <c r="J865" s="7"/>
      <c r="K865" s="7"/>
      <c r="L865" s="7"/>
      <c r="M865" s="7"/>
      <c r="N865" s="7"/>
    </row>
    <row r="866" spans="10:14" ht="15.75">
      <c r="J866" s="7"/>
      <c r="K866" s="7"/>
      <c r="L866" s="7"/>
      <c r="M866" s="7"/>
      <c r="N866" s="7"/>
    </row>
    <row r="867" spans="10:14" ht="15.75">
      <c r="J867" s="7"/>
      <c r="K867" s="7"/>
      <c r="L867" s="7"/>
      <c r="M867" s="7"/>
      <c r="N867" s="7"/>
    </row>
    <row r="868" spans="10:14" ht="15.75">
      <c r="J868" s="7"/>
      <c r="K868" s="7"/>
      <c r="L868" s="7"/>
      <c r="M868" s="7"/>
      <c r="N868" s="7"/>
    </row>
    <row r="869" spans="10:14" ht="15.75">
      <c r="J869" s="7"/>
      <c r="K869" s="7"/>
      <c r="L869" s="7"/>
      <c r="M869" s="7"/>
      <c r="N869" s="7"/>
    </row>
    <row r="870" spans="10:14" ht="15.75">
      <c r="J870" s="7"/>
      <c r="K870" s="7"/>
      <c r="L870" s="7"/>
      <c r="M870" s="7"/>
      <c r="N870" s="7"/>
    </row>
    <row r="871" spans="10:14" ht="15.75">
      <c r="J871" s="7"/>
      <c r="K871" s="7"/>
      <c r="L871" s="7"/>
      <c r="M871" s="7"/>
      <c r="N871" s="7"/>
    </row>
    <row r="872" spans="10:14" ht="15.75">
      <c r="J872" s="7"/>
      <c r="K872" s="7"/>
      <c r="L872" s="7"/>
      <c r="M872" s="7"/>
      <c r="N872" s="7"/>
    </row>
  </sheetData>
  <sheetProtection/>
  <mergeCells count="12">
    <mergeCell ref="L1:M1"/>
    <mergeCell ref="L2:M2"/>
    <mergeCell ref="L6:L8"/>
    <mergeCell ref="M6:M8"/>
    <mergeCell ref="A4:K4"/>
    <mergeCell ref="A6:H6"/>
    <mergeCell ref="I6:I8"/>
    <mergeCell ref="J6:J8"/>
    <mergeCell ref="K6:K8"/>
    <mergeCell ref="G7:H7"/>
    <mergeCell ref="B7:F7"/>
    <mergeCell ref="A7:A8"/>
  </mergeCells>
  <printOptions horizontalCentered="1"/>
  <pageMargins left="0.3937007874015748" right="0.3937007874015748" top="0.7874015748031497" bottom="0.3937007874015748" header="0.15748031496062992" footer="0.15748031496062992"/>
  <pageSetup firstPageNumber="1" useFirstPageNumber="1" fitToHeight="0" fitToWidth="0" horizontalDpi="600" verticalDpi="600" orientation="portrait" paperSize="9" scale="55" r:id="rId3"/>
  <headerFooter alignWithMargins="0">
    <oddFooter>&amp;R&amp;P</oddFooter>
  </headerFooter>
  <colBreaks count="1" manualBreakCount="1">
    <brk id="14" max="20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104</v>
      </c>
      <c r="C1" s="56"/>
      <c r="D1" s="61"/>
      <c r="E1" s="61"/>
    </row>
    <row r="2" spans="2:5" ht="12.75">
      <c r="B2" s="55" t="s">
        <v>105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106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107</v>
      </c>
      <c r="C6" s="56"/>
      <c r="D6" s="61"/>
      <c r="E6" s="63" t="s">
        <v>108</v>
      </c>
    </row>
    <row r="7" spans="2:5" ht="13.5" thickBot="1">
      <c r="B7" s="57"/>
      <c r="C7" s="57"/>
      <c r="D7" s="62"/>
      <c r="E7" s="62"/>
    </row>
    <row r="8" spans="2:5" ht="39" thickBot="1">
      <c r="B8" s="59" t="s">
        <v>109</v>
      </c>
      <c r="C8" s="60"/>
      <c r="D8" s="64"/>
      <c r="E8" s="65">
        <v>1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Машукова И.А.</cp:lastModifiedBy>
  <cp:lastPrinted>2014-11-09T03:36:11Z</cp:lastPrinted>
  <dcterms:created xsi:type="dcterms:W3CDTF">2004-11-03T13:02:58Z</dcterms:created>
  <dcterms:modified xsi:type="dcterms:W3CDTF">2015-12-30T06:29:16Z</dcterms:modified>
  <cp:category/>
  <cp:version/>
  <cp:contentType/>
  <cp:contentStatus/>
</cp:coreProperties>
</file>