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81" windowWidth="15180" windowHeight="11640" tabRatio="588" activeTab="0"/>
  </bookViews>
  <sheets>
    <sheet name="таблица 1" sheetId="1" r:id="rId1"/>
    <sheet name="Расшифровка изменений" sheetId="2" r:id="rId2"/>
  </sheets>
  <definedNames>
    <definedName name="_xlnm.Print_Area" localSheetId="0">'таблица 1'!$A$1:$J$62</definedName>
  </definedNames>
  <calcPr fullCalcOnLoad="1"/>
</workbook>
</file>

<file path=xl/sharedStrings.xml><?xml version="1.0" encoding="utf-8"?>
<sst xmlns="http://schemas.openxmlformats.org/spreadsheetml/2006/main" count="103" uniqueCount="97">
  <si>
    <t>тыс. рублей</t>
  </si>
  <si>
    <t>Исполнитель, (код) тел.</t>
  </si>
  <si>
    <t>Всего</t>
  </si>
  <si>
    <t xml:space="preserve">           Налог на прибыль организаций</t>
  </si>
  <si>
    <t xml:space="preserve">           Налог на доходы физических лиц</t>
  </si>
  <si>
    <t xml:space="preserve">           Налог на имущество физических лиц</t>
  </si>
  <si>
    <t xml:space="preserve">           Земельный налог</t>
  </si>
  <si>
    <t xml:space="preserve">           Иные налоговые доходы</t>
  </si>
  <si>
    <t xml:space="preserve">           Неналоговые доходы</t>
  </si>
  <si>
    <t xml:space="preserve">           Полученные кредиты</t>
  </si>
  <si>
    <t xml:space="preserve">           Погашенные кредиты</t>
  </si>
  <si>
    <t xml:space="preserve">           Возврат кредитов</t>
  </si>
  <si>
    <t xml:space="preserve">           Предоставление кредитов</t>
  </si>
  <si>
    <t xml:space="preserve">    Прочие источники</t>
  </si>
  <si>
    <t xml:space="preserve">    1. НАЛОГОВЫЕ И НЕНАЛОГОВЫЕ ДОХОДЫ, в том числе (стр.3+…+стр.8):</t>
  </si>
  <si>
    <t>Уменьшение 
(со знаком плюс)</t>
  </si>
  <si>
    <t>Увеличение
(со знаком плюс)</t>
  </si>
  <si>
    <t>№ стр.</t>
  </si>
  <si>
    <t>Руководитель уполномоченного органа местного самоуправления</t>
  </si>
  <si>
    <t xml:space="preserve">                     в т.ч. свободные остатки на начало года</t>
  </si>
  <si>
    <t xml:space="preserve">                     в т.ч. свободные остатки на конец года</t>
  </si>
  <si>
    <t>8=4+7</t>
  </si>
  <si>
    <t>7=5-6</t>
  </si>
  <si>
    <t>Изменения, предусмотренные законопроектом 
о внесении изменений в бюджет</t>
  </si>
  <si>
    <t>ПОКАЗАТЕЛЬ</t>
  </si>
  <si>
    <r>
      <rPr>
        <i/>
        <u val="single"/>
        <sz val="10"/>
        <rFont val="Times New Roman"/>
        <family val="1"/>
      </rPr>
      <t>Справочно:</t>
    </r>
    <r>
      <rPr>
        <sz val="10"/>
        <rFont val="Times New Roman"/>
        <family val="1"/>
      </rPr>
      <t xml:space="preserve">
(для муниципальных районов)</t>
    </r>
  </si>
  <si>
    <t>№ п/п</t>
  </si>
  <si>
    <t>Целевая статья</t>
  </si>
  <si>
    <t>1</t>
  </si>
  <si>
    <t>2</t>
  </si>
  <si>
    <t>3</t>
  </si>
  <si>
    <t>ВСЕГО</t>
  </si>
  <si>
    <t>4</t>
  </si>
  <si>
    <t>5</t>
  </si>
  <si>
    <t>6</t>
  </si>
  <si>
    <t>7</t>
  </si>
  <si>
    <t>в том числе</t>
  </si>
  <si>
    <t xml:space="preserve">Администрация </t>
  </si>
  <si>
    <t>и т.д. по отраслям</t>
  </si>
  <si>
    <r>
      <t xml:space="preserve">Консолидированный бюджет 
</t>
    </r>
    <r>
      <rPr>
        <i/>
        <sz val="10"/>
        <rFont val="Times New Roman"/>
        <family val="1"/>
      </rPr>
      <t>с учетом законопроекта</t>
    </r>
  </si>
  <si>
    <r>
      <t xml:space="preserve">Бюджетные ассигнования 
</t>
    </r>
    <r>
      <rPr>
        <i/>
        <sz val="10"/>
        <rFont val="Times New Roman"/>
        <family val="1"/>
      </rPr>
      <t>с учетом законопроекта</t>
    </r>
  </si>
  <si>
    <t>8</t>
  </si>
  <si>
    <r>
      <t xml:space="preserve">Консолидированный бюджет </t>
    </r>
    <r>
      <rPr>
        <i/>
        <sz val="10"/>
        <rFont val="Times New Roman"/>
        <family val="1"/>
      </rPr>
      <t>(уточненный)</t>
    </r>
  </si>
  <si>
    <t xml:space="preserve">    3. Средства, передаваемые на выполнение полномочий поселений (для муниципальных районов)</t>
  </si>
  <si>
    <t xml:space="preserve">    4. Возврат остатков субсидий на иные цели АУ, БУ прошлых лет</t>
  </si>
  <si>
    <t xml:space="preserve">    5. СУБСИДИИ, СУБВЕНЦИИ И ИНЫЕ МБТ, ИМЕЮЩИЕ ЦЕЛЕВОЕ НАЗНАЧЕНИЕ</t>
  </si>
  <si>
    <t xml:space="preserve">    6. Доходы от возврата остатков субсидий, субвенций и иных МБТ, имеющих целевое назначение, прошлых лет (КБК 00218)</t>
  </si>
  <si>
    <r>
      <t xml:space="preserve">    7. Возврат остатков субсидий, субвенций и иных МБТ, имеющих целевое назначение, прошлых лет (КБК 000219) (</t>
    </r>
    <r>
      <rPr>
        <b/>
        <sz val="10"/>
        <rFont val="Times New Roman"/>
        <family val="1"/>
      </rPr>
      <t>со знаком минус)</t>
    </r>
  </si>
  <si>
    <t xml:space="preserve">    8. ПРОЧИЕ БЕЗВОЗМЕЗДНЫЕ ПОСТУПЛЕНИЯ (КБК 000207)</t>
  </si>
  <si>
    <t xml:space="preserve">    2. ФИНАНСОВАЯ ПОМОЩЬ, в том числе (стр.10+…+стр.13):</t>
  </si>
  <si>
    <r>
      <t xml:space="preserve">ДОХОДЫ БЮДЖЕТА, в том числе </t>
    </r>
    <r>
      <rPr>
        <sz val="10"/>
        <rFont val="Times New Roman"/>
        <family val="1"/>
      </rPr>
      <t>(стр.2+стр.9+стр.14+…+стр.19):</t>
    </r>
  </si>
  <si>
    <t>РАСХОДЫ, в том числе (стр.21+стр.22):</t>
  </si>
  <si>
    <t>ПРОФИЦИТ (со знаком "+"), ДЕФИЦИТ (со знаком "-") 
(стр.1-стр.20)</t>
  </si>
  <si>
    <t>ИСТОЧНИКИ ФИНАНСИРОВАНИЯ ДЕФИЦИТА (стр.48+стр.53+стр.56+стр.59+стр.62)</t>
  </si>
  <si>
    <t xml:space="preserve">    Изменение остатков средств, в том числе (стр.49-стр.51):</t>
  </si>
  <si>
    <t xml:space="preserve">    Кредиты кредитных организаций, в том числе (стр.54-стр.55):</t>
  </si>
  <si>
    <t xml:space="preserve">    Бюджетные кредиты предоставленные, в том числе (стр.60-стр.61):</t>
  </si>
  <si>
    <t xml:space="preserve">    Бюджетные кредиты из краевого бюджета, в том числе (стр.57-стр58):</t>
  </si>
  <si>
    <t>Наименование мероприятия
(содержание мероприятия - виды работ, услуг, затрат)</t>
  </si>
  <si>
    <t>1. Расходы на выплаты персоналу (ВР 100)</t>
  </si>
  <si>
    <t>2. Закупка товаров, работ и услуг (ВР 200)</t>
  </si>
  <si>
    <t>3. Социальное обеспечение и иные выплаты населению (ВР 300)</t>
  </si>
  <si>
    <t>4. Капитальные вложения (ВР 400)</t>
  </si>
  <si>
    <t>5. Межбюджетные трансферты (ВР 500)</t>
  </si>
  <si>
    <t>7. Обслуживание муниципального долга (ВР 700)</t>
  </si>
  <si>
    <t>8. Иные бюджетные средства (ВР 800), в т.ч.:</t>
  </si>
  <si>
    <t xml:space="preserve">           Остатки на начало года, всего:</t>
  </si>
  <si>
    <t xml:space="preserve">           Остатки на конец года, всего:</t>
  </si>
  <si>
    <t>6. Предоставление субсидий АУ, БУ (ВР 600)</t>
  </si>
  <si>
    <t xml:space="preserve">     8.1. Исполнение судебных актов (ВР 830)</t>
  </si>
  <si>
    <t xml:space="preserve">     8.2. Уплата налогов, сборов и иных платежей (ВР 850)</t>
  </si>
  <si>
    <t xml:space="preserve">     8.3. Резервные средства (ВР 870)</t>
  </si>
  <si>
    <r>
      <t xml:space="preserve">    II </t>
    </r>
    <r>
      <rPr>
        <sz val="10"/>
        <rFont val="Times New Roman"/>
        <family val="1"/>
      </rPr>
      <t>за счет собственных доходов, доходов от рыночных продаж товаров и услуг, финансовой помощи (стр.23+…+стр.30)</t>
    </r>
  </si>
  <si>
    <r>
      <t xml:space="preserve">    I </t>
    </r>
    <r>
      <rPr>
        <sz val="10"/>
        <rFont val="Times New Roman"/>
        <family val="1"/>
      </rPr>
      <t>за счет субсидий, субвенций и иных межбюджетных трансфертов, имеющих целевое назначение, прочих безвозмездных поступлений (КБК 000207), безвозмездных поступлений от предпринимательской и иной приносящей доход деятельности</t>
    </r>
  </si>
  <si>
    <t>Вид расходов</t>
  </si>
  <si>
    <t>КОСГУ
(АУ, БУ по соответствующим)</t>
  </si>
  <si>
    <t xml:space="preserve">          дотации на выравнивание бюджетной обеспеченности (ЦСР 1810027110)</t>
  </si>
  <si>
    <t xml:space="preserve">           дотации на поддержку мер по обеспеченнию сбалансированности (ЦСР 1810027210)</t>
  </si>
  <si>
    <t xml:space="preserve">           дотации на частичную компенсацию расходов на оплату труда (1810027220)</t>
  </si>
  <si>
    <t>Приложение 1, таблица 1
к соглашению о мерах по социально- экономическому развитию и оздоровлению муниципальных финансов муниципального района (городского округа) Красноярского края
от                         №</t>
  </si>
  <si>
    <t>Приложение 1, таблица 2
к соглашению о мерах по социально- экономическому развитию и оздоровлению муниципальных финансов муниципального района (городского округа) Красноярского края
от                         №</t>
  </si>
  <si>
    <t xml:space="preserve">           Субвенция муниципальным районам для предоставления дотации поселениям (ЦСР 1810076010)</t>
  </si>
  <si>
    <t>Свод изменений к проекту решения о внесении изменений в бюджет Тасеевского района</t>
  </si>
  <si>
    <t>Расшифровка изменений к проекту решения о внесении изменений в бюджет Тасеевского района  
за исключением целевых средств из краевого бюджета</t>
  </si>
  <si>
    <t>Бюджетные ассигнования на 
1 января 2023 г. (решение о бюджете 
от 21.12.2022
№23-5)</t>
  </si>
  <si>
    <t>244</t>
  </si>
  <si>
    <t>226</t>
  </si>
  <si>
    <t xml:space="preserve">Отдел образования </t>
  </si>
  <si>
    <t>Дата внесения проекта решения на расмотрение 
в представительный орган</t>
  </si>
  <si>
    <t>Планируемая дата рассмотрения проекта решения представительным органом</t>
  </si>
  <si>
    <t>МП " Развитие малого и среднего предпринимательства на территории Тасеевского района"</t>
  </si>
  <si>
    <t>810</t>
  </si>
  <si>
    <t>290</t>
  </si>
  <si>
    <t>Обеспечение проведения выборов</t>
  </si>
  <si>
    <t>Финансовое управление</t>
  </si>
  <si>
    <t>Бюджетные ассигнования с учетом внесенных изменений на "29"  03. 2023 г. (решение о бюджете 
от 29.03.2023 
№ 26-1)</t>
  </si>
  <si>
    <t>МП "Управление муниципальными финансами (ресурсами)"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</si>
</sst>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0"/>
    <numFmt numFmtId="178" formatCode="#,##0.0"/>
    <numFmt numFmtId="179" formatCode="0.0%"/>
    <numFmt numFmtId="180" formatCode="?"/>
    <numFmt numFmtId="181" formatCode="#,##0_ ;[Red]\-#,##0\ "/>
    <numFmt numFmtId="182" formatCode="#,##0.0_ ;[Red]\-#,##0.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i/>
      <sz val="10"/>
      <name val="Times New Roman"/>
      <family val="1"/>
    </font>
    <font>
      <sz val="10"/>
      <name val="Arial"/>
      <family val="2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7" fillId="0" borderId="10" xfId="0" applyNumberFormat="1" applyFont="1" applyBorder="1" applyAlignment="1" applyProtection="1">
      <alignment horizontal="left" vertical="center" wrapText="1" indent="1"/>
      <protection hidden="1"/>
    </xf>
    <xf numFmtId="0" fontId="7" fillId="0" borderId="11" xfId="0" applyNumberFormat="1" applyFont="1" applyBorder="1" applyAlignment="1" applyProtection="1">
      <alignment horizontal="left" vertical="center" wrapText="1" indent="1"/>
      <protection hidden="1"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178" fontId="6" fillId="0" borderId="13" xfId="0" applyNumberFormat="1" applyFont="1" applyBorder="1" applyAlignment="1" applyProtection="1">
      <alignment horizontal="center" vertical="center" wrapText="1"/>
      <protection/>
    </xf>
    <xf numFmtId="178" fontId="6" fillId="0" borderId="14" xfId="0" applyNumberFormat="1" applyFont="1" applyBorder="1" applyAlignment="1" applyProtection="1">
      <alignment horizontal="center" vertical="center" wrapText="1"/>
      <protection/>
    </xf>
    <xf numFmtId="178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center" vertical="center" wrapText="1"/>
      <protection/>
    </xf>
    <xf numFmtId="178" fontId="2" fillId="32" borderId="23" xfId="0" applyNumberFormat="1" applyFont="1" applyFill="1" applyBorder="1" applyAlignment="1" applyProtection="1">
      <alignment horizontal="left" vertical="center" wrapText="1"/>
      <protection/>
    </xf>
    <xf numFmtId="0" fontId="6" fillId="32" borderId="24" xfId="0" applyNumberFormat="1" applyFont="1" applyFill="1" applyBorder="1" applyAlignment="1" applyProtection="1">
      <alignment horizontal="center" vertical="center" wrapText="1"/>
      <protection/>
    </xf>
    <xf numFmtId="181" fontId="2" fillId="32" borderId="21" xfId="0" applyNumberFormat="1" applyFont="1" applyFill="1" applyBorder="1" applyAlignment="1" applyProtection="1">
      <alignment horizontal="right" vertical="center" wrapText="1"/>
      <protection/>
    </xf>
    <xf numFmtId="181" fontId="2" fillId="32" borderId="25" xfId="0" applyNumberFormat="1" applyFont="1" applyFill="1" applyBorder="1" applyAlignment="1" applyProtection="1">
      <alignment horizontal="right" vertical="center" wrapText="1"/>
      <protection/>
    </xf>
    <xf numFmtId="181" fontId="2" fillId="32" borderId="26" xfId="0" applyNumberFormat="1" applyFont="1" applyFill="1" applyBorder="1" applyAlignment="1" applyProtection="1">
      <alignment horizontal="right" vertical="center" wrapText="1"/>
      <protection/>
    </xf>
    <xf numFmtId="178" fontId="6" fillId="32" borderId="11" xfId="0" applyNumberFormat="1" applyFont="1" applyFill="1" applyBorder="1" applyAlignment="1" applyProtection="1">
      <alignment horizontal="left" vertical="center" wrapText="1"/>
      <protection/>
    </xf>
    <xf numFmtId="0" fontId="6" fillId="32" borderId="27" xfId="0" applyNumberFormat="1" applyFont="1" applyFill="1" applyBorder="1" applyAlignment="1" applyProtection="1">
      <alignment horizontal="center" vertical="center" wrapText="1"/>
      <protection/>
    </xf>
    <xf numFmtId="181" fontId="2" fillId="32" borderId="28" xfId="0" applyNumberFormat="1" applyFont="1" applyFill="1" applyBorder="1" applyAlignment="1" applyProtection="1">
      <alignment horizontal="right" vertical="center" wrapText="1"/>
      <protection/>
    </xf>
    <xf numFmtId="181" fontId="2" fillId="32" borderId="29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30" xfId="0" applyNumberFormat="1" applyFont="1" applyBorder="1" applyAlignment="1" applyProtection="1">
      <alignment horizontal="center" vertical="center" wrapText="1"/>
      <protection/>
    </xf>
    <xf numFmtId="181" fontId="6" fillId="0" borderId="31" xfId="0" applyNumberFormat="1" applyFont="1" applyBorder="1" applyAlignment="1" applyProtection="1">
      <alignment horizontal="right" vertical="center" wrapText="1"/>
      <protection/>
    </xf>
    <xf numFmtId="181" fontId="6" fillId="0" borderId="32" xfId="0" applyNumberFormat="1" applyFont="1" applyBorder="1" applyAlignment="1" applyProtection="1">
      <alignment horizontal="right" vertical="center" wrapText="1"/>
      <protection/>
    </xf>
    <xf numFmtId="181" fontId="6" fillId="32" borderId="32" xfId="0" applyNumberFormat="1" applyFont="1" applyFill="1" applyBorder="1" applyAlignment="1" applyProtection="1">
      <alignment horizontal="right" vertical="center" wrapText="1"/>
      <protection/>
    </xf>
    <xf numFmtId="181" fontId="6" fillId="32" borderId="33" xfId="0" applyNumberFormat="1" applyFont="1" applyFill="1" applyBorder="1" applyAlignment="1" applyProtection="1">
      <alignment horizontal="right" vertical="center" wrapText="1"/>
      <protection/>
    </xf>
    <xf numFmtId="181" fontId="6" fillId="0" borderId="34" xfId="0" applyNumberFormat="1" applyFont="1" applyBorder="1" applyAlignment="1" applyProtection="1">
      <alignment horizontal="right" vertical="center" wrapText="1"/>
      <protection/>
    </xf>
    <xf numFmtId="178" fontId="6" fillId="32" borderId="10" xfId="0" applyNumberFormat="1" applyFont="1" applyFill="1" applyBorder="1" applyAlignment="1" applyProtection="1">
      <alignment horizontal="left" vertical="center" wrapText="1"/>
      <protection/>
    </xf>
    <xf numFmtId="0" fontId="6" fillId="32" borderId="30" xfId="0" applyNumberFormat="1" applyFont="1" applyFill="1" applyBorder="1" applyAlignment="1" applyProtection="1">
      <alignment horizontal="center" vertical="center" wrapText="1"/>
      <protection/>
    </xf>
    <xf numFmtId="181" fontId="2" fillId="32" borderId="31" xfId="0" applyNumberFormat="1" applyFont="1" applyFill="1" applyBorder="1" applyAlignment="1" applyProtection="1">
      <alignment horizontal="right" vertical="center" wrapText="1"/>
      <protection/>
    </xf>
    <xf numFmtId="181" fontId="2" fillId="32" borderId="35" xfId="0" applyNumberFormat="1" applyFont="1" applyFill="1" applyBorder="1" applyAlignment="1" applyProtection="1">
      <alignment horizontal="right" vertical="center" wrapText="1"/>
      <protection/>
    </xf>
    <xf numFmtId="181" fontId="6" fillId="0" borderId="35" xfId="0" applyNumberFormat="1" applyFont="1" applyBorder="1" applyAlignment="1" applyProtection="1">
      <alignment horizontal="right" vertical="center" wrapText="1"/>
      <protection/>
    </xf>
    <xf numFmtId="178" fontId="6" fillId="0" borderId="31" xfId="0" applyNumberFormat="1" applyFont="1" applyBorder="1" applyAlignment="1" applyProtection="1">
      <alignment horizontal="left" vertical="center" wrapText="1"/>
      <protection/>
    </xf>
    <xf numFmtId="178" fontId="2" fillId="0" borderId="28" xfId="0" applyNumberFormat="1" applyFont="1" applyBorder="1" applyAlignment="1" applyProtection="1">
      <alignment horizontal="left" vertical="center" wrapText="1"/>
      <protection/>
    </xf>
    <xf numFmtId="0" fontId="6" fillId="0" borderId="27" xfId="0" applyNumberFormat="1" applyFont="1" applyBorder="1" applyAlignment="1" applyProtection="1">
      <alignment horizontal="center" vertical="center" wrapText="1"/>
      <protection/>
    </xf>
    <xf numFmtId="178" fontId="2" fillId="32" borderId="31" xfId="0" applyNumberFormat="1" applyFont="1" applyFill="1" applyBorder="1" applyAlignment="1" applyProtection="1">
      <alignment horizontal="left" vertical="center" wrapText="1"/>
      <protection/>
    </xf>
    <xf numFmtId="0" fontId="6" fillId="32" borderId="36" xfId="0" applyNumberFormat="1" applyFont="1" applyFill="1" applyBorder="1" applyAlignment="1" applyProtection="1">
      <alignment horizontal="center" vertical="center" wrapText="1"/>
      <protection/>
    </xf>
    <xf numFmtId="181" fontId="6" fillId="32" borderId="37" xfId="0" applyNumberFormat="1" applyFont="1" applyFill="1" applyBorder="1" applyAlignment="1" applyProtection="1">
      <alignment horizontal="right" vertical="center" wrapText="1"/>
      <protection/>
    </xf>
    <xf numFmtId="181" fontId="6" fillId="32" borderId="38" xfId="0" applyNumberFormat="1" applyFont="1" applyFill="1" applyBorder="1" applyAlignment="1" applyProtection="1">
      <alignment horizontal="right" vertical="center" wrapText="1"/>
      <protection/>
    </xf>
    <xf numFmtId="181" fontId="6" fillId="32" borderId="39" xfId="0" applyNumberFormat="1" applyFont="1" applyFill="1" applyBorder="1" applyAlignment="1" applyProtection="1">
      <alignment horizontal="right" vertical="center" wrapText="1"/>
      <protection/>
    </xf>
    <xf numFmtId="178" fontId="8" fillId="0" borderId="10" xfId="0" applyNumberFormat="1" applyFont="1" applyBorder="1" applyAlignment="1" applyProtection="1">
      <alignment horizontal="left" vertical="center" wrapText="1"/>
      <protection/>
    </xf>
    <xf numFmtId="181" fontId="8" fillId="32" borderId="32" xfId="0" applyNumberFormat="1" applyFont="1" applyFill="1" applyBorder="1" applyAlignment="1" applyProtection="1">
      <alignment horizontal="right" vertical="center" wrapText="1"/>
      <protection/>
    </xf>
    <xf numFmtId="181" fontId="8" fillId="32" borderId="33" xfId="0" applyNumberFormat="1" applyFont="1" applyFill="1" applyBorder="1" applyAlignment="1" applyProtection="1">
      <alignment horizontal="right" vertical="center" wrapText="1"/>
      <protection/>
    </xf>
    <xf numFmtId="178" fontId="6" fillId="0" borderId="40" xfId="0" applyNumberFormat="1" applyFont="1" applyBorder="1" applyAlignment="1" applyProtection="1">
      <alignment horizontal="left" vertical="center" wrapText="1"/>
      <protection/>
    </xf>
    <xf numFmtId="181" fontId="6" fillId="32" borderId="13" xfId="0" applyNumberFormat="1" applyFont="1" applyFill="1" applyBorder="1" applyAlignment="1" applyProtection="1">
      <alignment horizontal="right" vertical="center" wrapText="1"/>
      <protection/>
    </xf>
    <xf numFmtId="181" fontId="6" fillId="32" borderId="41" xfId="0" applyNumberFormat="1" applyFont="1" applyFill="1" applyBorder="1" applyAlignment="1" applyProtection="1">
      <alignment horizontal="right" vertical="center" wrapText="1"/>
      <protection/>
    </xf>
    <xf numFmtId="178" fontId="6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178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/>
      <protection locked="0"/>
    </xf>
    <xf numFmtId="178" fontId="6" fillId="0" borderId="0" xfId="0" applyNumberFormat="1" applyFont="1" applyAlignment="1" applyProtection="1">
      <alignment horizontal="right" vertical="center" wrapText="1"/>
      <protection locked="0"/>
    </xf>
    <xf numFmtId="181" fontId="6" fillId="0" borderId="31" xfId="0" applyNumberFormat="1" applyFont="1" applyBorder="1" applyAlignment="1" applyProtection="1">
      <alignment horizontal="right" vertical="center" wrapText="1"/>
      <protection locked="0"/>
    </xf>
    <xf numFmtId="181" fontId="6" fillId="0" borderId="32" xfId="0" applyNumberFormat="1" applyFont="1" applyBorder="1" applyAlignment="1" applyProtection="1">
      <alignment horizontal="right" vertical="center" wrapText="1"/>
      <protection locked="0"/>
    </xf>
    <xf numFmtId="181" fontId="6" fillId="0" borderId="34" xfId="0" applyNumberFormat="1" applyFont="1" applyBorder="1" applyAlignment="1" applyProtection="1">
      <alignment horizontal="right" vertical="center" wrapText="1"/>
      <protection locked="0"/>
    </xf>
    <xf numFmtId="181" fontId="6" fillId="0" borderId="10" xfId="0" applyNumberFormat="1" applyFont="1" applyBorder="1" applyAlignment="1" applyProtection="1">
      <alignment horizontal="right" vertical="center" wrapText="1"/>
      <protection locked="0"/>
    </xf>
    <xf numFmtId="181" fontId="6" fillId="0" borderId="35" xfId="0" applyNumberFormat="1" applyFont="1" applyBorder="1" applyAlignment="1" applyProtection="1">
      <alignment horizontal="right" vertical="center" wrapText="1"/>
      <protection locked="0"/>
    </xf>
    <xf numFmtId="181" fontId="2" fillId="0" borderId="10" xfId="0" applyNumberFormat="1" applyFont="1" applyBorder="1" applyAlignment="1" applyProtection="1">
      <alignment horizontal="right" vertical="center" wrapText="1"/>
      <protection locked="0"/>
    </xf>
    <xf numFmtId="181" fontId="2" fillId="0" borderId="32" xfId="0" applyNumberFormat="1" applyFont="1" applyBorder="1" applyAlignment="1" applyProtection="1">
      <alignment horizontal="right" vertical="center" wrapText="1"/>
      <protection locked="0"/>
    </xf>
    <xf numFmtId="181" fontId="2" fillId="0" borderId="35" xfId="0" applyNumberFormat="1" applyFont="1" applyBorder="1" applyAlignment="1" applyProtection="1">
      <alignment horizontal="right" vertical="center" wrapText="1"/>
      <protection locked="0"/>
    </xf>
    <xf numFmtId="181" fontId="2" fillId="0" borderId="34" xfId="0" applyNumberFormat="1" applyFont="1" applyBorder="1" applyAlignment="1" applyProtection="1">
      <alignment horizontal="right" vertical="center" wrapText="1"/>
      <protection locked="0"/>
    </xf>
    <xf numFmtId="181" fontId="8" fillId="0" borderId="31" xfId="0" applyNumberFormat="1" applyFont="1" applyBorder="1" applyAlignment="1" applyProtection="1">
      <alignment horizontal="right" vertical="center" wrapText="1"/>
      <protection locked="0"/>
    </xf>
    <xf numFmtId="181" fontId="8" fillId="0" borderId="32" xfId="0" applyNumberFormat="1" applyFont="1" applyBorder="1" applyAlignment="1" applyProtection="1">
      <alignment horizontal="right" vertical="center" wrapText="1"/>
      <protection locked="0"/>
    </xf>
    <xf numFmtId="181" fontId="8" fillId="0" borderId="34" xfId="0" applyNumberFormat="1" applyFont="1" applyBorder="1" applyAlignment="1" applyProtection="1">
      <alignment horizontal="right" vertical="center" wrapText="1"/>
      <protection locked="0"/>
    </xf>
    <xf numFmtId="181" fontId="6" fillId="0" borderId="42" xfId="0" applyNumberFormat="1" applyFont="1" applyBorder="1" applyAlignment="1" applyProtection="1">
      <alignment horizontal="right" vertical="center" wrapText="1"/>
      <protection locked="0"/>
    </xf>
    <xf numFmtId="181" fontId="6" fillId="0" borderId="13" xfId="0" applyNumberFormat="1" applyFont="1" applyBorder="1" applyAlignment="1" applyProtection="1">
      <alignment horizontal="right" vertical="center" wrapText="1"/>
      <protection locked="0"/>
    </xf>
    <xf numFmtId="181" fontId="6" fillId="0" borderId="43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32" xfId="0" applyNumberFormat="1" applyFont="1" applyFill="1" applyBorder="1" applyAlignment="1" applyProtection="1">
      <alignment horizontal="left" vertical="center" wrapText="1"/>
      <protection/>
    </xf>
    <xf numFmtId="178" fontId="2" fillId="0" borderId="32" xfId="0" applyNumberFormat="1" applyFont="1" applyFill="1" applyBorder="1" applyAlignment="1">
      <alignment horizontal="right" vertical="center" wrapText="1"/>
    </xf>
    <xf numFmtId="178" fontId="6" fillId="0" borderId="32" xfId="0" applyNumberFormat="1" applyFont="1" applyFill="1" applyBorder="1" applyAlignment="1">
      <alignment horizontal="right" vertical="center" wrapText="1"/>
    </xf>
    <xf numFmtId="49" fontId="6" fillId="0" borderId="32" xfId="0" applyNumberFormat="1" applyFont="1" applyFill="1" applyBorder="1" applyAlignment="1" applyProtection="1">
      <alignment horizontal="left" vertical="center" wrapText="1"/>
      <protection/>
    </xf>
    <xf numFmtId="178" fontId="6" fillId="0" borderId="32" xfId="0" applyNumberFormat="1" applyFont="1" applyFill="1" applyBorder="1" applyAlignment="1">
      <alignment horizontal="center" vertical="center" wrapText="1"/>
    </xf>
    <xf numFmtId="178" fontId="11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81" fontId="2" fillId="32" borderId="37" xfId="0" applyNumberFormat="1" applyFont="1" applyFill="1" applyBorder="1" applyAlignment="1" applyProtection="1">
      <alignment horizontal="right" vertical="center" wrapText="1"/>
      <protection/>
    </xf>
    <xf numFmtId="181" fontId="2" fillId="32" borderId="44" xfId="0" applyNumberFormat="1" applyFont="1" applyFill="1" applyBorder="1" applyAlignment="1" applyProtection="1">
      <alignment horizontal="right" vertical="center" wrapText="1"/>
      <protection/>
    </xf>
    <xf numFmtId="181" fontId="6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1" fontId="6" fillId="0" borderId="36" xfId="0" applyNumberFormat="1" applyFont="1" applyBorder="1" applyAlignment="1" applyProtection="1">
      <alignment horizontal="right" vertical="center" wrapText="1"/>
      <protection locked="0"/>
    </xf>
    <xf numFmtId="181" fontId="2" fillId="32" borderId="30" xfId="0" applyNumberFormat="1" applyFont="1" applyFill="1" applyBorder="1" applyAlignment="1" applyProtection="1">
      <alignment horizontal="right" vertical="center" wrapText="1"/>
      <protection/>
    </xf>
    <xf numFmtId="181" fontId="6" fillId="0" borderId="37" xfId="0" applyNumberFormat="1" applyFont="1" applyBorder="1" applyAlignment="1" applyProtection="1">
      <alignment horizontal="right" vertical="center" wrapText="1"/>
      <protection locked="0"/>
    </xf>
    <xf numFmtId="181" fontId="6" fillId="0" borderId="38" xfId="0" applyNumberFormat="1" applyFont="1" applyBorder="1" applyAlignment="1" applyProtection="1">
      <alignment horizontal="right" vertical="center" wrapText="1"/>
      <protection locked="0"/>
    </xf>
    <xf numFmtId="181" fontId="6" fillId="0" borderId="45" xfId="0" applyNumberFormat="1" applyFont="1" applyBorder="1" applyAlignment="1" applyProtection="1">
      <alignment horizontal="right" vertical="center" wrapText="1"/>
      <protection locked="0"/>
    </xf>
    <xf numFmtId="181" fontId="6" fillId="0" borderId="46" xfId="0" applyNumberFormat="1" applyFont="1" applyBorder="1" applyAlignment="1" applyProtection="1">
      <alignment horizontal="right" vertical="center" wrapText="1"/>
      <protection locked="0"/>
    </xf>
    <xf numFmtId="181" fontId="6" fillId="0" borderId="27" xfId="0" applyNumberFormat="1" applyFont="1" applyBorder="1" applyAlignment="1" applyProtection="1">
      <alignment vertical="center" wrapText="1"/>
      <protection locked="0"/>
    </xf>
    <xf numFmtId="181" fontId="6" fillId="0" borderId="29" xfId="0" applyNumberFormat="1" applyFont="1" applyBorder="1" applyAlignment="1" applyProtection="1">
      <alignment vertical="center" wrapText="1"/>
      <protection locked="0"/>
    </xf>
    <xf numFmtId="181" fontId="6" fillId="0" borderId="30" xfId="0" applyNumberFormat="1" applyFont="1" applyBorder="1" applyAlignment="1" applyProtection="1">
      <alignment vertical="center" wrapText="1"/>
      <protection locked="0"/>
    </xf>
    <xf numFmtId="181" fontId="6" fillId="0" borderId="32" xfId="0" applyNumberFormat="1" applyFont="1" applyBorder="1" applyAlignment="1" applyProtection="1">
      <alignment vertical="center" wrapText="1"/>
      <protection locked="0"/>
    </xf>
    <xf numFmtId="181" fontId="6" fillId="0" borderId="30" xfId="0" applyNumberFormat="1" applyFont="1" applyBorder="1" applyAlignment="1" applyProtection="1">
      <alignment vertical="center" wrapText="1"/>
      <protection/>
    </xf>
    <xf numFmtId="181" fontId="6" fillId="0" borderId="32" xfId="0" applyNumberFormat="1" applyFont="1" applyBorder="1" applyAlignment="1" applyProtection="1">
      <alignment vertical="center" wrapText="1"/>
      <protection/>
    </xf>
    <xf numFmtId="181" fontId="6" fillId="0" borderId="12" xfId="0" applyNumberFormat="1" applyFont="1" applyBorder="1" applyAlignment="1" applyProtection="1">
      <alignment vertical="center" wrapText="1"/>
      <protection locked="0"/>
    </xf>
    <xf numFmtId="181" fontId="6" fillId="0" borderId="13" xfId="0" applyNumberFormat="1" applyFont="1" applyBorder="1" applyAlignment="1" applyProtection="1">
      <alignment vertical="center" wrapText="1"/>
      <protection locked="0"/>
    </xf>
    <xf numFmtId="178" fontId="5" fillId="0" borderId="0" xfId="0" applyNumberFormat="1" applyFont="1" applyAlignment="1" applyProtection="1">
      <alignment horizontal="center" vertical="center" wrapText="1"/>
      <protection locked="0"/>
    </xf>
    <xf numFmtId="178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178" fontId="5" fillId="7" borderId="3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>
      <alignment/>
    </xf>
    <xf numFmtId="0" fontId="6" fillId="0" borderId="32" xfId="0" applyFont="1" applyFill="1" applyBorder="1" applyAlignment="1">
      <alignment wrapText="1"/>
    </xf>
    <xf numFmtId="0" fontId="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178" fontId="6" fillId="0" borderId="28" xfId="0" applyNumberFormat="1" applyFont="1" applyBorder="1" applyAlignment="1" applyProtection="1">
      <alignment horizontal="center" vertical="center" wrapText="1"/>
      <protection/>
    </xf>
    <xf numFmtId="178" fontId="6" fillId="0" borderId="42" xfId="0" applyNumberFormat="1" applyFont="1" applyBorder="1" applyAlignment="1" applyProtection="1">
      <alignment horizontal="center" vertical="center" wrapText="1"/>
      <protection/>
    </xf>
    <xf numFmtId="1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4" fontId="13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178" fontId="6" fillId="0" borderId="37" xfId="0" applyNumberFormat="1" applyFont="1" applyBorder="1" applyAlignment="1" applyProtection="1">
      <alignment horizontal="center" vertical="center" wrapText="1"/>
      <protection/>
    </xf>
    <xf numFmtId="178" fontId="6" fillId="0" borderId="47" xfId="0" applyNumberFormat="1" applyFont="1" applyBorder="1" applyAlignment="1" applyProtection="1">
      <alignment horizontal="center" vertical="center" wrapText="1"/>
      <protection/>
    </xf>
    <xf numFmtId="178" fontId="5" fillId="0" borderId="0" xfId="0" applyNumberFormat="1" applyFont="1" applyAlignment="1" applyProtection="1">
      <alignment horizontal="center" vertical="center" wrapText="1"/>
      <protection locked="0"/>
    </xf>
    <xf numFmtId="178" fontId="6" fillId="0" borderId="0" xfId="0" applyNumberFormat="1" applyFont="1" applyBorder="1" applyAlignment="1" applyProtection="1">
      <alignment horizontal="center" vertical="center" wrapText="1"/>
      <protection locked="0"/>
    </xf>
    <xf numFmtId="178" fontId="6" fillId="0" borderId="38" xfId="0" applyNumberFormat="1" applyFont="1" applyBorder="1" applyAlignment="1" applyProtection="1">
      <alignment horizontal="center" vertical="center" wrapText="1"/>
      <protection/>
    </xf>
    <xf numFmtId="178" fontId="6" fillId="0" borderId="11" xfId="0" applyNumberFormat="1" applyFont="1" applyBorder="1" applyAlignment="1" applyProtection="1">
      <alignment horizontal="center" vertical="center" wrapText="1"/>
      <protection/>
    </xf>
    <xf numFmtId="178" fontId="6" fillId="0" borderId="40" xfId="0" applyNumberFormat="1" applyFont="1" applyBorder="1" applyAlignment="1" applyProtection="1">
      <alignment horizontal="center" vertical="center" wrapText="1"/>
      <protection/>
    </xf>
    <xf numFmtId="178" fontId="6" fillId="0" borderId="48" xfId="0" applyNumberFormat="1" applyFont="1" applyBorder="1" applyAlignment="1" applyProtection="1">
      <alignment horizontal="center" vertical="center" wrapText="1"/>
      <protection/>
    </xf>
    <xf numFmtId="178" fontId="6" fillId="0" borderId="4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view="pageBreakPreview" zoomScale="95" zoomScaleSheetLayoutView="9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7" sqref="O7"/>
    </sheetView>
  </sheetViews>
  <sheetFormatPr defaultColWidth="9.00390625" defaultRowHeight="12.75"/>
  <cols>
    <col min="1" max="1" width="58.125" style="49" customWidth="1"/>
    <col min="2" max="2" width="4.125" style="50" bestFit="1" customWidth="1"/>
    <col min="3" max="3" width="14.00390625" style="51" customWidth="1"/>
    <col min="4" max="6" width="15.75390625" style="51" customWidth="1"/>
    <col min="7" max="7" width="14.75390625" style="51" customWidth="1"/>
    <col min="8" max="8" width="14.875" style="51" customWidth="1"/>
    <col min="9" max="9" width="15.75390625" style="51" customWidth="1"/>
    <col min="10" max="10" width="16.375" style="51" customWidth="1"/>
    <col min="11" max="11" width="13.625" style="51" customWidth="1"/>
    <col min="12" max="16384" width="9.125" style="51" customWidth="1"/>
  </cols>
  <sheetData>
    <row r="1" spans="6:10" ht="64.5" customHeight="1">
      <c r="F1" s="52"/>
      <c r="G1" s="125" t="s">
        <v>79</v>
      </c>
      <c r="H1" s="125"/>
      <c r="I1" s="125"/>
      <c r="J1" s="125"/>
    </row>
    <row r="2" ht="3.75" customHeight="1">
      <c r="H2" s="53"/>
    </row>
    <row r="3" spans="1:10" ht="38.25" customHeight="1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38.25" customHeight="1">
      <c r="A4" s="110" t="s">
        <v>88</v>
      </c>
      <c r="B4" s="121">
        <v>45121</v>
      </c>
      <c r="C4" s="122"/>
      <c r="D4" s="122"/>
      <c r="E4" s="109"/>
      <c r="F4" s="109"/>
      <c r="G4" s="109"/>
      <c r="H4" s="109"/>
      <c r="I4" s="109"/>
      <c r="J4" s="109"/>
    </row>
    <row r="5" spans="1:10" ht="32.25" customHeight="1" thickBot="1">
      <c r="A5" s="111" t="s">
        <v>89</v>
      </c>
      <c r="B5" s="123">
        <v>45131</v>
      </c>
      <c r="C5" s="124"/>
      <c r="D5" s="124"/>
      <c r="H5" s="54"/>
      <c r="I5" s="54"/>
      <c r="J5" s="54" t="s">
        <v>0</v>
      </c>
    </row>
    <row r="6" spans="1:11" ht="51.75" customHeight="1">
      <c r="A6" s="131" t="s">
        <v>24</v>
      </c>
      <c r="B6" s="117" t="s">
        <v>17</v>
      </c>
      <c r="C6" s="119" t="s">
        <v>84</v>
      </c>
      <c r="D6" s="119" t="s">
        <v>95</v>
      </c>
      <c r="E6" s="130" t="s">
        <v>23</v>
      </c>
      <c r="F6" s="130"/>
      <c r="G6" s="130"/>
      <c r="H6" s="133" t="s">
        <v>40</v>
      </c>
      <c r="I6" s="126" t="s">
        <v>25</v>
      </c>
      <c r="J6" s="127"/>
      <c r="K6" s="129"/>
    </row>
    <row r="7" spans="1:11" ht="76.5" customHeight="1" thickBot="1">
      <c r="A7" s="132"/>
      <c r="B7" s="118"/>
      <c r="C7" s="120"/>
      <c r="D7" s="120"/>
      <c r="E7" s="4" t="s">
        <v>16</v>
      </c>
      <c r="F7" s="4" t="s">
        <v>15</v>
      </c>
      <c r="G7" s="4" t="s">
        <v>2</v>
      </c>
      <c r="H7" s="134"/>
      <c r="I7" s="5" t="s">
        <v>42</v>
      </c>
      <c r="J7" s="6" t="s">
        <v>39</v>
      </c>
      <c r="K7" s="129"/>
    </row>
    <row r="8" spans="1:10" ht="13.5" thickBot="1">
      <c r="A8" s="7">
        <v>1</v>
      </c>
      <c r="B8" s="8">
        <v>2</v>
      </c>
      <c r="C8" s="9">
        <v>3</v>
      </c>
      <c r="D8" s="9">
        <v>4</v>
      </c>
      <c r="E8" s="10">
        <v>5</v>
      </c>
      <c r="F8" s="10">
        <v>6</v>
      </c>
      <c r="G8" s="10" t="s">
        <v>22</v>
      </c>
      <c r="H8" s="11" t="s">
        <v>21</v>
      </c>
      <c r="I8" s="12">
        <v>9</v>
      </c>
      <c r="J8" s="13">
        <v>10</v>
      </c>
    </row>
    <row r="9" spans="1:10" ht="25.5" customHeight="1" thickBot="1">
      <c r="A9" s="14" t="s">
        <v>50</v>
      </c>
      <c r="B9" s="15">
        <v>1</v>
      </c>
      <c r="C9" s="16">
        <f>C10+C17+C24+C27+C25+C26+C22+C23</f>
        <v>715177</v>
      </c>
      <c r="D9" s="16">
        <f>D10+D17+D24+D27+D25+D26+D22+D23</f>
        <v>750190</v>
      </c>
      <c r="E9" s="17">
        <f>E10+E17+E24+E27+E25+E26+E22+E23</f>
        <v>32805</v>
      </c>
      <c r="F9" s="17">
        <f>F10+F17+F24+F27+F25+F26+F22+F23</f>
        <v>0</v>
      </c>
      <c r="G9" s="17">
        <f aca="true" t="shared" si="0" ref="G9:G16">E9-F9</f>
        <v>32805</v>
      </c>
      <c r="H9" s="18">
        <f aca="true" t="shared" si="1" ref="H9:H16">D9+G9</f>
        <v>782995</v>
      </c>
      <c r="I9" s="18">
        <f>I10+I17+I24+I27+I25+I26+I23+I22</f>
        <v>851087</v>
      </c>
      <c r="J9" s="18">
        <f>J10+J17+J24+J27+J25+J26+J23+J22</f>
        <v>851403</v>
      </c>
    </row>
    <row r="10" spans="1:10" ht="26.25" thickBot="1">
      <c r="A10" s="19" t="s">
        <v>14</v>
      </c>
      <c r="B10" s="20">
        <v>2</v>
      </c>
      <c r="C10" s="21">
        <f>C11+C12+C13+C14+C15+C16</f>
        <v>64481</v>
      </c>
      <c r="D10" s="21">
        <f>D11+D12+D13+D14+D15+D16</f>
        <v>64481</v>
      </c>
      <c r="E10" s="22">
        <f>E11+E12+E13+E14+E15+E16</f>
        <v>582</v>
      </c>
      <c r="F10" s="22">
        <f>F11+F12+F13+F14+F15+F16</f>
        <v>0</v>
      </c>
      <c r="G10" s="17">
        <f t="shared" si="0"/>
        <v>582</v>
      </c>
      <c r="H10" s="18">
        <f t="shared" si="1"/>
        <v>65063</v>
      </c>
      <c r="I10" s="89">
        <f>I11+I12+I13+I14+I15+I16</f>
        <v>76147</v>
      </c>
      <c r="J10" s="90">
        <f>J11+J12+J13+J14+J15+J16</f>
        <v>76729</v>
      </c>
    </row>
    <row r="11" spans="1:10" ht="13.5" thickBot="1">
      <c r="A11" s="23" t="s">
        <v>3</v>
      </c>
      <c r="B11" s="24">
        <v>3</v>
      </c>
      <c r="C11" s="55">
        <v>35</v>
      </c>
      <c r="D11" s="55">
        <v>35</v>
      </c>
      <c r="E11" s="56">
        <v>215</v>
      </c>
      <c r="F11" s="55"/>
      <c r="G11" s="17">
        <f t="shared" si="0"/>
        <v>215</v>
      </c>
      <c r="H11" s="18">
        <f t="shared" si="1"/>
        <v>250</v>
      </c>
      <c r="I11" s="55">
        <v>35</v>
      </c>
      <c r="J11" s="55">
        <f aca="true" t="shared" si="2" ref="J11:J16">I11+E11</f>
        <v>250</v>
      </c>
    </row>
    <row r="12" spans="1:10" ht="13.5" thickBot="1">
      <c r="A12" s="23" t="s">
        <v>4</v>
      </c>
      <c r="B12" s="24">
        <v>4</v>
      </c>
      <c r="C12" s="55">
        <v>35346</v>
      </c>
      <c r="D12" s="55">
        <v>35346</v>
      </c>
      <c r="E12" s="56">
        <v>15</v>
      </c>
      <c r="F12" s="55"/>
      <c r="G12" s="17">
        <f t="shared" si="0"/>
        <v>15</v>
      </c>
      <c r="H12" s="18">
        <f t="shared" si="1"/>
        <v>35361</v>
      </c>
      <c r="I12" s="55">
        <v>37856</v>
      </c>
      <c r="J12" s="55">
        <f t="shared" si="2"/>
        <v>37871</v>
      </c>
    </row>
    <row r="13" spans="1:10" ht="13.5" thickBot="1">
      <c r="A13" s="23" t="s">
        <v>5</v>
      </c>
      <c r="B13" s="24">
        <v>5</v>
      </c>
      <c r="C13" s="55"/>
      <c r="D13" s="55"/>
      <c r="E13" s="56"/>
      <c r="F13" s="55"/>
      <c r="G13" s="17">
        <f t="shared" si="0"/>
        <v>0</v>
      </c>
      <c r="H13" s="18">
        <f t="shared" si="1"/>
        <v>0</v>
      </c>
      <c r="I13" s="55">
        <v>892</v>
      </c>
      <c r="J13" s="55">
        <f t="shared" si="2"/>
        <v>892</v>
      </c>
    </row>
    <row r="14" spans="1:10" ht="13.5" thickBot="1">
      <c r="A14" s="23" t="s">
        <v>6</v>
      </c>
      <c r="B14" s="24">
        <v>6</v>
      </c>
      <c r="C14" s="55"/>
      <c r="D14" s="55"/>
      <c r="E14" s="56"/>
      <c r="F14" s="55"/>
      <c r="G14" s="17">
        <f t="shared" si="0"/>
        <v>0</v>
      </c>
      <c r="H14" s="18">
        <f t="shared" si="1"/>
        <v>0</v>
      </c>
      <c r="I14" s="55">
        <v>3677</v>
      </c>
      <c r="J14" s="55">
        <f t="shared" si="2"/>
        <v>3677</v>
      </c>
    </row>
    <row r="15" spans="1:10" ht="13.5" thickBot="1">
      <c r="A15" s="23" t="s">
        <v>7</v>
      </c>
      <c r="B15" s="24">
        <v>7</v>
      </c>
      <c r="C15" s="55">
        <v>22863</v>
      </c>
      <c r="D15" s="55">
        <v>22863</v>
      </c>
      <c r="E15" s="56"/>
      <c r="F15" s="55"/>
      <c r="G15" s="17">
        <f t="shared" si="0"/>
        <v>0</v>
      </c>
      <c r="H15" s="18">
        <f t="shared" si="1"/>
        <v>22863</v>
      </c>
      <c r="I15" s="55">
        <v>26637</v>
      </c>
      <c r="J15" s="55">
        <f t="shared" si="2"/>
        <v>26637</v>
      </c>
    </row>
    <row r="16" spans="1:10" ht="13.5" thickBot="1">
      <c r="A16" s="23" t="s">
        <v>8</v>
      </c>
      <c r="B16" s="24">
        <v>8</v>
      </c>
      <c r="C16" s="55">
        <v>6237</v>
      </c>
      <c r="D16" s="55">
        <v>6237</v>
      </c>
      <c r="E16" s="56">
        <v>352</v>
      </c>
      <c r="F16" s="55"/>
      <c r="G16" s="17">
        <f t="shared" si="0"/>
        <v>352</v>
      </c>
      <c r="H16" s="18">
        <f t="shared" si="1"/>
        <v>6589</v>
      </c>
      <c r="I16" s="55">
        <v>7050</v>
      </c>
      <c r="J16" s="55">
        <f t="shared" si="2"/>
        <v>7402</v>
      </c>
    </row>
    <row r="17" spans="1:10" ht="13.5" thickBot="1">
      <c r="A17" s="30" t="s">
        <v>49</v>
      </c>
      <c r="B17" s="31">
        <v>9</v>
      </c>
      <c r="C17" s="32">
        <f>C18+C19+C20+C21</f>
        <v>344575</v>
      </c>
      <c r="D17" s="32">
        <f aca="true" t="shared" si="3" ref="D17:J17">D18+D19+D20+D21</f>
        <v>344575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344575</v>
      </c>
      <c r="I17" s="32">
        <f t="shared" si="3"/>
        <v>344575</v>
      </c>
      <c r="J17" s="32">
        <f t="shared" si="3"/>
        <v>344575</v>
      </c>
    </row>
    <row r="18" spans="1:10" ht="26.25" thickBot="1">
      <c r="A18" s="23" t="s">
        <v>76</v>
      </c>
      <c r="B18" s="24">
        <v>10</v>
      </c>
      <c r="C18" s="55">
        <v>209328</v>
      </c>
      <c r="D18" s="55">
        <v>209328</v>
      </c>
      <c r="E18" s="56"/>
      <c r="F18" s="56"/>
      <c r="G18" s="17">
        <f aca="true" t="shared" si="4" ref="G18:G46">E18-F18</f>
        <v>0</v>
      </c>
      <c r="H18" s="18">
        <f aca="true" t="shared" si="5" ref="H18:H45">D18+G18</f>
        <v>209328</v>
      </c>
      <c r="I18" s="55">
        <v>209328</v>
      </c>
      <c r="J18" s="55">
        <v>209328</v>
      </c>
    </row>
    <row r="19" spans="1:10" ht="26.25" thickBot="1">
      <c r="A19" s="23" t="s">
        <v>77</v>
      </c>
      <c r="B19" s="24">
        <v>11</v>
      </c>
      <c r="C19" s="55">
        <v>77399</v>
      </c>
      <c r="D19" s="55">
        <v>77399</v>
      </c>
      <c r="E19" s="56"/>
      <c r="F19" s="56"/>
      <c r="G19" s="17">
        <f t="shared" si="4"/>
        <v>0</v>
      </c>
      <c r="H19" s="18">
        <f t="shared" si="5"/>
        <v>77399</v>
      </c>
      <c r="I19" s="55">
        <v>77399</v>
      </c>
      <c r="J19" s="55">
        <v>77399</v>
      </c>
    </row>
    <row r="20" spans="1:10" ht="27.75" customHeight="1" thickBot="1">
      <c r="A20" s="23" t="s">
        <v>78</v>
      </c>
      <c r="B20" s="24">
        <v>12</v>
      </c>
      <c r="C20" s="55">
        <v>41944</v>
      </c>
      <c r="D20" s="55">
        <v>41944</v>
      </c>
      <c r="E20" s="56"/>
      <c r="F20" s="56"/>
      <c r="G20" s="17">
        <f t="shared" si="4"/>
        <v>0</v>
      </c>
      <c r="H20" s="18">
        <f t="shared" si="5"/>
        <v>41944</v>
      </c>
      <c r="I20" s="55">
        <v>41944</v>
      </c>
      <c r="J20" s="55">
        <v>41944</v>
      </c>
    </row>
    <row r="21" spans="1:10" ht="26.25" thickBot="1">
      <c r="A21" s="23" t="s">
        <v>81</v>
      </c>
      <c r="B21" s="24">
        <v>13</v>
      </c>
      <c r="C21" s="55">
        <v>15904</v>
      </c>
      <c r="D21" s="55">
        <v>15904</v>
      </c>
      <c r="E21" s="56"/>
      <c r="F21" s="56"/>
      <c r="G21" s="17">
        <f t="shared" si="4"/>
        <v>0</v>
      </c>
      <c r="H21" s="18">
        <f t="shared" si="5"/>
        <v>15904</v>
      </c>
      <c r="I21" s="55">
        <v>15904</v>
      </c>
      <c r="J21" s="55">
        <v>15904</v>
      </c>
    </row>
    <row r="22" spans="1:10" ht="26.25" thickBot="1">
      <c r="A22" s="23" t="s">
        <v>43</v>
      </c>
      <c r="B22" s="24">
        <v>14</v>
      </c>
      <c r="C22" s="58">
        <v>6087</v>
      </c>
      <c r="D22" s="58">
        <v>6608</v>
      </c>
      <c r="E22" s="56"/>
      <c r="F22" s="59"/>
      <c r="G22" s="17">
        <f t="shared" si="4"/>
        <v>0</v>
      </c>
      <c r="H22" s="18">
        <f t="shared" si="5"/>
        <v>6608</v>
      </c>
      <c r="I22" s="58"/>
      <c r="J22" s="58"/>
    </row>
    <row r="23" spans="1:10" ht="13.5" thickBot="1">
      <c r="A23" s="23" t="s">
        <v>44</v>
      </c>
      <c r="B23" s="24">
        <v>15</v>
      </c>
      <c r="C23" s="58"/>
      <c r="D23" s="58"/>
      <c r="E23" s="56"/>
      <c r="F23" s="59"/>
      <c r="G23" s="17">
        <f t="shared" si="4"/>
        <v>0</v>
      </c>
      <c r="H23" s="18">
        <f t="shared" si="5"/>
        <v>0</v>
      </c>
      <c r="I23" s="58"/>
      <c r="J23" s="91"/>
    </row>
    <row r="24" spans="1:10" ht="26.25" thickBot="1">
      <c r="A24" s="35" t="s">
        <v>45</v>
      </c>
      <c r="B24" s="24">
        <v>16</v>
      </c>
      <c r="C24" s="60">
        <v>300034</v>
      </c>
      <c r="D24" s="60">
        <v>337052</v>
      </c>
      <c r="E24" s="61">
        <v>32489</v>
      </c>
      <c r="F24" s="62"/>
      <c r="G24" s="17">
        <f t="shared" si="4"/>
        <v>32489</v>
      </c>
      <c r="H24" s="18">
        <f t="shared" si="5"/>
        <v>369541</v>
      </c>
      <c r="I24" s="60">
        <v>432891</v>
      </c>
      <c r="J24" s="63">
        <v>432891</v>
      </c>
    </row>
    <row r="25" spans="1:10" ht="26.25" thickBot="1">
      <c r="A25" s="35" t="s">
        <v>46</v>
      </c>
      <c r="B25" s="24">
        <v>17</v>
      </c>
      <c r="C25" s="55"/>
      <c r="D25" s="55"/>
      <c r="E25" s="56"/>
      <c r="F25" s="56"/>
      <c r="G25" s="17">
        <f t="shared" si="4"/>
        <v>0</v>
      </c>
      <c r="H25" s="18">
        <f t="shared" si="5"/>
        <v>0</v>
      </c>
      <c r="I25" s="55"/>
      <c r="J25" s="57"/>
    </row>
    <row r="26" spans="1:10" ht="26.25" thickBot="1">
      <c r="A26" s="35" t="s">
        <v>47</v>
      </c>
      <c r="B26" s="24">
        <v>18</v>
      </c>
      <c r="C26" s="55"/>
      <c r="D26" s="55">
        <v>-2526</v>
      </c>
      <c r="E26" s="56">
        <v>-266</v>
      </c>
      <c r="F26" s="56"/>
      <c r="G26" s="17">
        <f t="shared" si="4"/>
        <v>-266</v>
      </c>
      <c r="H26" s="18">
        <f t="shared" si="5"/>
        <v>-2792</v>
      </c>
      <c r="I26" s="55">
        <v>-2526</v>
      </c>
      <c r="J26" s="57">
        <v>-2792</v>
      </c>
    </row>
    <row r="27" spans="1:10" ht="13.5" thickBot="1">
      <c r="A27" s="35" t="s">
        <v>48</v>
      </c>
      <c r="B27" s="24">
        <v>19</v>
      </c>
      <c r="C27" s="55"/>
      <c r="D27" s="55"/>
      <c r="E27" s="56"/>
      <c r="F27" s="56"/>
      <c r="G27" s="17">
        <f t="shared" si="4"/>
        <v>0</v>
      </c>
      <c r="H27" s="18">
        <f t="shared" si="5"/>
        <v>0</v>
      </c>
      <c r="I27" s="67"/>
      <c r="J27" s="69"/>
    </row>
    <row r="28" spans="1:10" ht="25.5" customHeight="1" thickBot="1">
      <c r="A28" s="14" t="s">
        <v>51</v>
      </c>
      <c r="B28" s="15">
        <v>20</v>
      </c>
      <c r="C28" s="16">
        <f>C29+C30</f>
        <v>715177</v>
      </c>
      <c r="D28" s="16">
        <f>D29+D30</f>
        <v>754862</v>
      </c>
      <c r="E28" s="16">
        <f>E29+E30</f>
        <v>32805</v>
      </c>
      <c r="F28" s="16">
        <f>F29+F30</f>
        <v>0</v>
      </c>
      <c r="G28" s="17">
        <f t="shared" si="4"/>
        <v>32805</v>
      </c>
      <c r="H28" s="18">
        <f t="shared" si="5"/>
        <v>787667</v>
      </c>
      <c r="I28" s="18">
        <f>I29+I30</f>
        <v>856413</v>
      </c>
      <c r="J28" s="18">
        <f>J29+J30</f>
        <v>856729</v>
      </c>
    </row>
    <row r="29" spans="1:10" ht="51.75" thickBot="1">
      <c r="A29" s="36" t="s">
        <v>73</v>
      </c>
      <c r="B29" s="37">
        <v>21</v>
      </c>
      <c r="C29" s="95">
        <v>306121</v>
      </c>
      <c r="D29" s="97">
        <v>343660</v>
      </c>
      <c r="E29" s="98">
        <v>32489</v>
      </c>
      <c r="F29" s="98"/>
      <c r="G29" s="17">
        <f t="shared" si="4"/>
        <v>32489</v>
      </c>
      <c r="H29" s="18">
        <f t="shared" si="5"/>
        <v>376149</v>
      </c>
      <c r="I29" s="99">
        <v>432891</v>
      </c>
      <c r="J29" s="99">
        <v>432891</v>
      </c>
    </row>
    <row r="30" spans="1:10" ht="26.25" thickBot="1">
      <c r="A30" s="38" t="s">
        <v>72</v>
      </c>
      <c r="B30" s="31">
        <v>22</v>
      </c>
      <c r="C30" s="96">
        <f>C31+C32+C33+C34+C35+C36+C37+C38</f>
        <v>409056</v>
      </c>
      <c r="D30" s="96">
        <f>D31+D32+D33+D34+D35+D36+D37+D38</f>
        <v>411202</v>
      </c>
      <c r="E30" s="96">
        <f>E31+E32+E33+E34+E35+E36+E37+E38</f>
        <v>316</v>
      </c>
      <c r="F30" s="96">
        <f>F31+F32+F33+F34+F35+F36+F37+F38</f>
        <v>0</v>
      </c>
      <c r="G30" s="17">
        <f t="shared" si="4"/>
        <v>316</v>
      </c>
      <c r="H30" s="18">
        <f t="shared" si="5"/>
        <v>411518</v>
      </c>
      <c r="I30" s="33">
        <f>I31+I32+I33+I34+I35+I36+I37+I38</f>
        <v>423522</v>
      </c>
      <c r="J30" s="33">
        <f>J31+J32+J33+J34+J35+J36+J37+J38</f>
        <v>423838</v>
      </c>
    </row>
    <row r="31" spans="1:10" ht="13.5" thickBot="1">
      <c r="A31" s="2" t="s">
        <v>59</v>
      </c>
      <c r="B31" s="24">
        <v>23</v>
      </c>
      <c r="C31" s="101">
        <v>105563</v>
      </c>
      <c r="D31" s="101">
        <v>105563</v>
      </c>
      <c r="E31" s="102"/>
      <c r="F31" s="102"/>
      <c r="G31" s="17">
        <f t="shared" si="4"/>
        <v>0</v>
      </c>
      <c r="H31" s="18">
        <f t="shared" si="5"/>
        <v>105563</v>
      </c>
      <c r="I31" s="59">
        <v>143886</v>
      </c>
      <c r="J31" s="59">
        <f>I31+E31</f>
        <v>143886</v>
      </c>
    </row>
    <row r="32" spans="1:10" ht="13.5" thickBot="1">
      <c r="A32" s="1" t="s">
        <v>60</v>
      </c>
      <c r="B32" s="24">
        <v>24</v>
      </c>
      <c r="C32" s="103">
        <v>12807</v>
      </c>
      <c r="D32" s="103">
        <v>13765</v>
      </c>
      <c r="E32" s="104">
        <v>142</v>
      </c>
      <c r="F32" s="104"/>
      <c r="G32" s="17">
        <f t="shared" si="4"/>
        <v>142</v>
      </c>
      <c r="H32" s="18">
        <f t="shared" si="5"/>
        <v>13907</v>
      </c>
      <c r="I32" s="59">
        <v>38578</v>
      </c>
      <c r="J32" s="59">
        <f aca="true" t="shared" si="6" ref="J32:J41">I32+E32</f>
        <v>38720</v>
      </c>
    </row>
    <row r="33" spans="1:10" ht="13.5" thickBot="1">
      <c r="A33" s="1" t="s">
        <v>61</v>
      </c>
      <c r="B33" s="24">
        <v>25</v>
      </c>
      <c r="C33" s="103">
        <v>849</v>
      </c>
      <c r="D33" s="103">
        <v>849</v>
      </c>
      <c r="E33" s="104"/>
      <c r="F33" s="104"/>
      <c r="G33" s="17">
        <f t="shared" si="4"/>
        <v>0</v>
      </c>
      <c r="H33" s="18">
        <f t="shared" si="5"/>
        <v>849</v>
      </c>
      <c r="I33" s="59">
        <v>1080</v>
      </c>
      <c r="J33" s="59">
        <f t="shared" si="6"/>
        <v>1080</v>
      </c>
    </row>
    <row r="34" spans="1:10" ht="13.5" thickBot="1">
      <c r="A34" s="1" t="s">
        <v>62</v>
      </c>
      <c r="B34" s="24">
        <v>26</v>
      </c>
      <c r="C34" s="103"/>
      <c r="D34" s="103"/>
      <c r="E34" s="104"/>
      <c r="F34" s="104"/>
      <c r="G34" s="17">
        <f t="shared" si="4"/>
        <v>0</v>
      </c>
      <c r="H34" s="18">
        <f t="shared" si="5"/>
        <v>0</v>
      </c>
      <c r="I34" s="59"/>
      <c r="J34" s="59">
        <f t="shared" si="6"/>
        <v>0</v>
      </c>
    </row>
    <row r="35" spans="1:10" ht="13.5" thickBot="1">
      <c r="A35" s="1" t="s">
        <v>63</v>
      </c>
      <c r="B35" s="24">
        <v>27</v>
      </c>
      <c r="C35" s="103">
        <v>58710</v>
      </c>
      <c r="D35" s="103">
        <v>58710</v>
      </c>
      <c r="E35" s="104">
        <v>129</v>
      </c>
      <c r="F35" s="104"/>
      <c r="G35" s="17">
        <f t="shared" si="4"/>
        <v>129</v>
      </c>
      <c r="H35" s="18">
        <f t="shared" si="5"/>
        <v>58839</v>
      </c>
      <c r="I35" s="59"/>
      <c r="J35" s="59">
        <f t="shared" si="6"/>
        <v>129</v>
      </c>
    </row>
    <row r="36" spans="1:10" ht="13.5" thickBot="1">
      <c r="A36" s="1" t="s">
        <v>68</v>
      </c>
      <c r="B36" s="24">
        <v>28</v>
      </c>
      <c r="C36" s="105">
        <f>217656-6087</f>
        <v>211569</v>
      </c>
      <c r="D36" s="105">
        <v>212757</v>
      </c>
      <c r="E36" s="106"/>
      <c r="F36" s="106"/>
      <c r="G36" s="17">
        <f t="shared" si="4"/>
        <v>0</v>
      </c>
      <c r="H36" s="18">
        <f t="shared" si="5"/>
        <v>212757</v>
      </c>
      <c r="I36" s="34">
        <v>219365</v>
      </c>
      <c r="J36" s="59">
        <f t="shared" si="6"/>
        <v>219365</v>
      </c>
    </row>
    <row r="37" spans="1:10" ht="13.5" thickBot="1">
      <c r="A37" s="1" t="s">
        <v>64</v>
      </c>
      <c r="B37" s="24">
        <v>29</v>
      </c>
      <c r="C37" s="103"/>
      <c r="D37" s="103"/>
      <c r="E37" s="104"/>
      <c r="F37" s="104"/>
      <c r="G37" s="17">
        <f t="shared" si="4"/>
        <v>0</v>
      </c>
      <c r="H37" s="18">
        <f t="shared" si="5"/>
        <v>0</v>
      </c>
      <c r="I37" s="59"/>
      <c r="J37" s="59">
        <f t="shared" si="6"/>
        <v>0</v>
      </c>
    </row>
    <row r="38" spans="1:10" ht="13.5" thickBot="1">
      <c r="A38" s="1" t="s">
        <v>65</v>
      </c>
      <c r="B38" s="24">
        <v>30</v>
      </c>
      <c r="C38" s="103">
        <v>19558</v>
      </c>
      <c r="D38" s="103">
        <v>19558</v>
      </c>
      <c r="E38" s="104">
        <v>45</v>
      </c>
      <c r="F38" s="104"/>
      <c r="G38" s="17">
        <f t="shared" si="4"/>
        <v>45</v>
      </c>
      <c r="H38" s="18">
        <f t="shared" si="5"/>
        <v>19603</v>
      </c>
      <c r="I38" s="59">
        <v>20613</v>
      </c>
      <c r="J38" s="59">
        <f t="shared" si="6"/>
        <v>20658</v>
      </c>
    </row>
    <row r="39" spans="1:10" ht="13.5" thickBot="1">
      <c r="A39" s="1" t="s">
        <v>69</v>
      </c>
      <c r="B39" s="24">
        <v>31</v>
      </c>
      <c r="C39" s="103"/>
      <c r="D39" s="103"/>
      <c r="E39" s="104"/>
      <c r="F39" s="104"/>
      <c r="G39" s="17">
        <f t="shared" si="4"/>
        <v>0</v>
      </c>
      <c r="H39" s="18">
        <f t="shared" si="5"/>
        <v>0</v>
      </c>
      <c r="I39" s="59"/>
      <c r="J39" s="59">
        <f t="shared" si="6"/>
        <v>0</v>
      </c>
    </row>
    <row r="40" spans="1:10" ht="13.5" thickBot="1">
      <c r="A40" s="1" t="s">
        <v>70</v>
      </c>
      <c r="B40" s="24">
        <v>32</v>
      </c>
      <c r="C40" s="103"/>
      <c r="D40" s="103"/>
      <c r="E40" s="104"/>
      <c r="F40" s="104"/>
      <c r="G40" s="17">
        <f t="shared" si="4"/>
        <v>0</v>
      </c>
      <c r="H40" s="18">
        <f t="shared" si="5"/>
        <v>0</v>
      </c>
      <c r="I40" s="59"/>
      <c r="J40" s="59">
        <f t="shared" si="6"/>
        <v>0</v>
      </c>
    </row>
    <row r="41" spans="1:10" ht="13.5" thickBot="1">
      <c r="A41" s="1" t="s">
        <v>71</v>
      </c>
      <c r="B41" s="24">
        <v>33</v>
      </c>
      <c r="C41" s="107">
        <v>300</v>
      </c>
      <c r="D41" s="107">
        <v>300</v>
      </c>
      <c r="E41" s="108"/>
      <c r="F41" s="108"/>
      <c r="G41" s="17">
        <f t="shared" si="4"/>
        <v>0</v>
      </c>
      <c r="H41" s="18">
        <f t="shared" si="5"/>
        <v>300</v>
      </c>
      <c r="I41" s="100">
        <v>340</v>
      </c>
      <c r="J41" s="59">
        <f t="shared" si="6"/>
        <v>340</v>
      </c>
    </row>
    <row r="42" spans="1:10" ht="25.5" customHeight="1" thickBot="1">
      <c r="A42" s="14" t="s">
        <v>52</v>
      </c>
      <c r="B42" s="15">
        <v>34</v>
      </c>
      <c r="C42" s="16">
        <f>C9-C28</f>
        <v>0</v>
      </c>
      <c r="D42" s="16">
        <f>D9-D28</f>
        <v>-4672</v>
      </c>
      <c r="E42" s="16">
        <f>E9-E28</f>
        <v>0</v>
      </c>
      <c r="F42" s="16">
        <f>F9-F28</f>
        <v>0</v>
      </c>
      <c r="G42" s="17">
        <f t="shared" si="4"/>
        <v>0</v>
      </c>
      <c r="H42" s="18">
        <f t="shared" si="5"/>
        <v>-4672</v>
      </c>
      <c r="I42" s="16">
        <f>I9-I28</f>
        <v>-5326</v>
      </c>
      <c r="J42" s="16">
        <f>J9-J28</f>
        <v>-5326</v>
      </c>
    </row>
    <row r="43" spans="1:10" ht="26.25" thickBot="1">
      <c r="A43" s="19" t="s">
        <v>53</v>
      </c>
      <c r="B43" s="39">
        <v>35</v>
      </c>
      <c r="C43" s="40"/>
      <c r="D43" s="40"/>
      <c r="E43" s="41">
        <f>E44</f>
        <v>4672</v>
      </c>
      <c r="F43" s="41"/>
      <c r="G43" s="17">
        <f t="shared" si="4"/>
        <v>4672</v>
      </c>
      <c r="H43" s="18">
        <f t="shared" si="5"/>
        <v>4672</v>
      </c>
      <c r="I43" s="18">
        <v>5326</v>
      </c>
      <c r="J43" s="18">
        <f>F43+I43</f>
        <v>5326</v>
      </c>
    </row>
    <row r="44" spans="1:11" ht="13.5" thickBot="1">
      <c r="A44" s="23" t="s">
        <v>54</v>
      </c>
      <c r="B44" s="24">
        <v>36</v>
      </c>
      <c r="C44" s="25"/>
      <c r="D44" s="25"/>
      <c r="E44" s="34">
        <v>4672</v>
      </c>
      <c r="F44" s="34"/>
      <c r="G44" s="17">
        <f t="shared" si="4"/>
        <v>4672</v>
      </c>
      <c r="H44" s="18">
        <f t="shared" si="5"/>
        <v>4672</v>
      </c>
      <c r="I44" s="42">
        <v>5326</v>
      </c>
      <c r="J44" s="42">
        <v>5106</v>
      </c>
      <c r="K44" s="42">
        <f>K45-K47</f>
        <v>0</v>
      </c>
    </row>
    <row r="45" spans="1:10" ht="13.5" thickBot="1">
      <c r="A45" s="23" t="s">
        <v>66</v>
      </c>
      <c r="B45" s="24">
        <v>37</v>
      </c>
      <c r="C45" s="55"/>
      <c r="D45" s="55"/>
      <c r="E45" s="56">
        <v>4672</v>
      </c>
      <c r="F45" s="56"/>
      <c r="G45" s="17">
        <f t="shared" si="4"/>
        <v>4672</v>
      </c>
      <c r="H45" s="18">
        <f t="shared" si="5"/>
        <v>4672</v>
      </c>
      <c r="I45" s="55">
        <v>5326</v>
      </c>
      <c r="J45" s="57">
        <v>5326</v>
      </c>
    </row>
    <row r="46" spans="1:10" ht="13.5" thickBot="1">
      <c r="A46" s="43" t="s">
        <v>19</v>
      </c>
      <c r="B46" s="24">
        <v>38</v>
      </c>
      <c r="C46" s="64"/>
      <c r="D46" s="64"/>
      <c r="E46" s="65">
        <v>2146</v>
      </c>
      <c r="F46" s="65"/>
      <c r="G46" s="17">
        <f t="shared" si="4"/>
        <v>2146</v>
      </c>
      <c r="H46" s="18">
        <v>2146</v>
      </c>
      <c r="I46" s="64">
        <v>2800</v>
      </c>
      <c r="J46" s="66">
        <v>2800</v>
      </c>
    </row>
    <row r="47" spans="1:10" ht="12.75">
      <c r="A47" s="23" t="s">
        <v>67</v>
      </c>
      <c r="B47" s="24">
        <v>39</v>
      </c>
      <c r="C47" s="55"/>
      <c r="D47" s="55"/>
      <c r="E47" s="56"/>
      <c r="F47" s="56"/>
      <c r="G47" s="27"/>
      <c r="H47" s="28"/>
      <c r="I47" s="55"/>
      <c r="J47" s="57"/>
    </row>
    <row r="48" spans="1:10" ht="12.75">
      <c r="A48" s="43" t="s">
        <v>20</v>
      </c>
      <c r="B48" s="24">
        <v>40</v>
      </c>
      <c r="C48" s="64"/>
      <c r="D48" s="64"/>
      <c r="E48" s="65"/>
      <c r="F48" s="65"/>
      <c r="G48" s="44"/>
      <c r="H48" s="45"/>
      <c r="I48" s="64"/>
      <c r="J48" s="66"/>
    </row>
    <row r="49" spans="1:10" ht="12.75">
      <c r="A49" s="23" t="s">
        <v>55</v>
      </c>
      <c r="B49" s="24">
        <v>41</v>
      </c>
      <c r="C49" s="25"/>
      <c r="D49" s="25"/>
      <c r="E49" s="26"/>
      <c r="F49" s="26"/>
      <c r="G49" s="27"/>
      <c r="H49" s="28"/>
      <c r="I49" s="25"/>
      <c r="J49" s="29"/>
    </row>
    <row r="50" spans="1:10" ht="12.75">
      <c r="A50" s="23" t="s">
        <v>9</v>
      </c>
      <c r="B50" s="24">
        <v>42</v>
      </c>
      <c r="C50" s="55"/>
      <c r="D50" s="55"/>
      <c r="E50" s="56"/>
      <c r="F50" s="56"/>
      <c r="G50" s="27"/>
      <c r="H50" s="28"/>
      <c r="I50" s="55"/>
      <c r="J50" s="57"/>
    </row>
    <row r="51" spans="1:10" ht="12.75">
      <c r="A51" s="23" t="s">
        <v>10</v>
      </c>
      <c r="B51" s="24">
        <v>43</v>
      </c>
      <c r="C51" s="55"/>
      <c r="D51" s="55"/>
      <c r="E51" s="56"/>
      <c r="F51" s="56"/>
      <c r="G51" s="27"/>
      <c r="H51" s="28"/>
      <c r="I51" s="55"/>
      <c r="J51" s="57"/>
    </row>
    <row r="52" spans="1:10" ht="12.75" customHeight="1">
      <c r="A52" s="23" t="s">
        <v>57</v>
      </c>
      <c r="B52" s="24">
        <v>44</v>
      </c>
      <c r="C52" s="25"/>
      <c r="D52" s="25"/>
      <c r="E52" s="26"/>
      <c r="F52" s="26"/>
      <c r="G52" s="27"/>
      <c r="H52" s="28"/>
      <c r="I52" s="25"/>
      <c r="J52" s="29"/>
    </row>
    <row r="53" spans="1:10" ht="12.75">
      <c r="A53" s="23" t="s">
        <v>9</v>
      </c>
      <c r="B53" s="24">
        <v>45</v>
      </c>
      <c r="C53" s="55"/>
      <c r="D53" s="55"/>
      <c r="E53" s="56"/>
      <c r="F53" s="56"/>
      <c r="G53" s="27"/>
      <c r="H53" s="28"/>
      <c r="I53" s="55"/>
      <c r="J53" s="57"/>
    </row>
    <row r="54" spans="1:10" ht="12.75">
      <c r="A54" s="23" t="s">
        <v>10</v>
      </c>
      <c r="B54" s="24">
        <v>46</v>
      </c>
      <c r="C54" s="55"/>
      <c r="D54" s="55"/>
      <c r="E54" s="56"/>
      <c r="F54" s="56"/>
      <c r="G54" s="27"/>
      <c r="H54" s="28"/>
      <c r="I54" s="55"/>
      <c r="J54" s="57"/>
    </row>
    <row r="55" spans="1:10" ht="12.75">
      <c r="A55" s="23" t="s">
        <v>56</v>
      </c>
      <c r="B55" s="24">
        <v>47</v>
      </c>
      <c r="C55" s="25"/>
      <c r="D55" s="25"/>
      <c r="E55" s="26"/>
      <c r="F55" s="26"/>
      <c r="G55" s="27"/>
      <c r="H55" s="28"/>
      <c r="I55" s="25"/>
      <c r="J55" s="29"/>
    </row>
    <row r="56" spans="1:10" ht="12.75">
      <c r="A56" s="23" t="s">
        <v>11</v>
      </c>
      <c r="B56" s="24">
        <v>48</v>
      </c>
      <c r="C56" s="55"/>
      <c r="D56" s="55"/>
      <c r="E56" s="56"/>
      <c r="F56" s="56"/>
      <c r="G56" s="27"/>
      <c r="H56" s="28"/>
      <c r="I56" s="55"/>
      <c r="J56" s="57"/>
    </row>
    <row r="57" spans="1:10" ht="12.75">
      <c r="A57" s="23" t="s">
        <v>12</v>
      </c>
      <c r="B57" s="24">
        <v>49</v>
      </c>
      <c r="C57" s="55"/>
      <c r="D57" s="55"/>
      <c r="E57" s="56"/>
      <c r="F57" s="56"/>
      <c r="G57" s="27"/>
      <c r="H57" s="28"/>
      <c r="I57" s="55"/>
      <c r="J57" s="57"/>
    </row>
    <row r="58" spans="1:10" ht="13.5" thickBot="1">
      <c r="A58" s="46" t="s">
        <v>13</v>
      </c>
      <c r="B58" s="3">
        <v>50</v>
      </c>
      <c r="C58" s="67"/>
      <c r="D58" s="67"/>
      <c r="E58" s="68"/>
      <c r="F58" s="68"/>
      <c r="G58" s="47"/>
      <c r="H58" s="48"/>
      <c r="I58" s="67"/>
      <c r="J58" s="69"/>
    </row>
    <row r="60" ht="12.75">
      <c r="A60" s="49" t="s">
        <v>18</v>
      </c>
    </row>
    <row r="62" ht="12.75">
      <c r="A62" s="49" t="s">
        <v>1</v>
      </c>
    </row>
  </sheetData>
  <sheetProtection/>
  <protectedRanges>
    <protectedRange sqref="I6:J7 K1:IV43 K45:IV58 L44:IV44" name="Диапазон15"/>
    <protectedRange sqref="A59:IV2617" name="Диапазон14"/>
    <protectedRange sqref="I56:J58 C56:F58" name="Диапазон13"/>
    <protectedRange sqref="I53:J54 C53:F54" name="Диапазон12"/>
    <protectedRange sqref="I50:J51 C50:F51" name="Диапазон11"/>
    <protectedRange sqref="E48:F48" name="Диапазон10"/>
    <protectedRange sqref="C46:D48 I46:J48" name="Диапазон9"/>
    <protectedRange sqref="C29:F29 I29:J29" name="Диапазон6"/>
    <protectedRange sqref="C18:F27 I18:J27" name="Диапазон5"/>
    <protectedRange sqref="C11:F16 I11:J16" name="Диапазон4"/>
    <protectedRange sqref="E6" name="Диапазон3"/>
    <protectedRange sqref="C6:D6" name="Диапазон2"/>
    <protectedRange sqref="A3:J3 E4:J4" name="Диапазон1"/>
    <protectedRange sqref="I31:J31 C31:F35 I32:I35 J32:J41" name="Диапазон7"/>
    <protectedRange sqref="I37:I41 C37:F41" name="Диапазон8"/>
    <protectedRange sqref="A4" name="Диапазон1_2"/>
  </protectedRanges>
  <mergeCells count="12">
    <mergeCell ref="K6:K7"/>
    <mergeCell ref="E6:G6"/>
    <mergeCell ref="C6:C7"/>
    <mergeCell ref="A6:A7"/>
    <mergeCell ref="H6:H7"/>
    <mergeCell ref="B6:B7"/>
    <mergeCell ref="D6:D7"/>
    <mergeCell ref="B4:D4"/>
    <mergeCell ref="B5:D5"/>
    <mergeCell ref="G1:J1"/>
    <mergeCell ref="I6:J6"/>
    <mergeCell ref="A3:J3"/>
  </mergeCells>
  <printOptions/>
  <pageMargins left="0.17" right="0.17" top="0.17" bottom="0.17" header="0.17" footer="0.17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P23" sqref="P23"/>
    </sheetView>
  </sheetViews>
  <sheetFormatPr defaultColWidth="9.00390625" defaultRowHeight="12.75"/>
  <cols>
    <col min="1" max="1" width="5.00390625" style="70" bestFit="1" customWidth="1"/>
    <col min="2" max="2" width="56.125" style="71" customWidth="1"/>
    <col min="3" max="3" width="9.25390625" style="70" bestFit="1" customWidth="1"/>
    <col min="4" max="4" width="9.25390625" style="70" customWidth="1"/>
    <col min="5" max="5" width="12.25390625" style="92" customWidth="1"/>
    <col min="6" max="6" width="15.75390625" style="72" bestFit="1" customWidth="1"/>
    <col min="7" max="9" width="14.75390625" style="74" customWidth="1"/>
    <col min="10" max="10" width="13.00390625" style="74" customWidth="1"/>
    <col min="11" max="13" width="9.125" style="75" customWidth="1"/>
    <col min="14" max="16384" width="9.125" style="76" customWidth="1"/>
  </cols>
  <sheetData>
    <row r="1" spans="7:10" ht="71.25" customHeight="1">
      <c r="G1" s="135" t="s">
        <v>80</v>
      </c>
      <c r="H1" s="135"/>
      <c r="I1" s="135"/>
      <c r="J1" s="135"/>
    </row>
    <row r="2" spans="7:10" ht="12.75">
      <c r="G2" s="73"/>
      <c r="H2" s="73"/>
      <c r="I2" s="73"/>
      <c r="J2" s="73"/>
    </row>
    <row r="3" spans="1:10" ht="40.5" customHeight="1">
      <c r="A3" s="139" t="s">
        <v>83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8:10" ht="12.75">
      <c r="H4" s="73"/>
      <c r="I4" s="73"/>
      <c r="J4" s="73" t="s">
        <v>0</v>
      </c>
    </row>
    <row r="5" spans="1:10" ht="12.75" customHeight="1">
      <c r="A5" s="140" t="s">
        <v>26</v>
      </c>
      <c r="B5" s="140" t="s">
        <v>58</v>
      </c>
      <c r="C5" s="142" t="s">
        <v>74</v>
      </c>
      <c r="D5" s="140" t="s">
        <v>75</v>
      </c>
      <c r="E5" s="140" t="s">
        <v>27</v>
      </c>
      <c r="F5" s="142" t="s">
        <v>23</v>
      </c>
      <c r="G5" s="144" t="s">
        <v>36</v>
      </c>
      <c r="H5" s="145"/>
      <c r="I5" s="145"/>
      <c r="J5" s="146"/>
    </row>
    <row r="6" spans="1:10" ht="63.75" customHeight="1">
      <c r="A6" s="141"/>
      <c r="B6" s="141"/>
      <c r="C6" s="143"/>
      <c r="D6" s="141"/>
      <c r="E6" s="141"/>
      <c r="F6" s="143"/>
      <c r="G6" s="78" t="s">
        <v>37</v>
      </c>
      <c r="H6" s="78" t="s">
        <v>87</v>
      </c>
      <c r="I6" s="78" t="s">
        <v>94</v>
      </c>
      <c r="J6" s="78" t="s">
        <v>38</v>
      </c>
    </row>
    <row r="7" spans="1:10" ht="12.75">
      <c r="A7" s="77" t="s">
        <v>28</v>
      </c>
      <c r="B7" s="77" t="s">
        <v>29</v>
      </c>
      <c r="C7" s="77" t="s">
        <v>30</v>
      </c>
      <c r="D7" s="77">
        <v>4</v>
      </c>
      <c r="E7" s="78">
        <v>5</v>
      </c>
      <c r="F7" s="77">
        <v>6</v>
      </c>
      <c r="G7" s="78">
        <v>7</v>
      </c>
      <c r="H7" s="78">
        <v>8</v>
      </c>
      <c r="I7" s="78">
        <v>9</v>
      </c>
      <c r="J7" s="78">
        <v>10</v>
      </c>
    </row>
    <row r="8" spans="1:13" s="88" customFormat="1" ht="15">
      <c r="A8" s="136" t="s">
        <v>31</v>
      </c>
      <c r="B8" s="137"/>
      <c r="C8" s="137"/>
      <c r="D8" s="137"/>
      <c r="E8" s="138"/>
      <c r="F8" s="86"/>
      <c r="G8" s="86"/>
      <c r="H8" s="86"/>
      <c r="I8" s="86"/>
      <c r="J8" s="86"/>
      <c r="K8" s="87"/>
      <c r="L8" s="87"/>
      <c r="M8" s="87"/>
    </row>
    <row r="9" spans="1:10" s="80" customFormat="1" ht="12.75">
      <c r="A9" s="79" t="s">
        <v>28</v>
      </c>
      <c r="B9" s="112"/>
      <c r="C9" s="112"/>
      <c r="D9" s="112"/>
      <c r="E9" s="112"/>
      <c r="F9" s="112"/>
      <c r="G9" s="112"/>
      <c r="H9" s="85"/>
      <c r="I9" s="82"/>
      <c r="J9" s="82"/>
    </row>
    <row r="10" spans="1:10" s="80" customFormat="1" ht="12.75">
      <c r="A10" s="79" t="s">
        <v>29</v>
      </c>
      <c r="B10" s="113" t="s">
        <v>96</v>
      </c>
      <c r="C10" s="114">
        <v>540</v>
      </c>
      <c r="D10" s="114">
        <v>251</v>
      </c>
      <c r="E10" s="112"/>
      <c r="F10" s="115">
        <v>129</v>
      </c>
      <c r="G10" s="116"/>
      <c r="H10" s="85"/>
      <c r="I10" s="85">
        <v>129</v>
      </c>
      <c r="J10" s="83"/>
    </row>
    <row r="11" spans="1:13" ht="25.5">
      <c r="A11" s="79" t="s">
        <v>32</v>
      </c>
      <c r="B11" s="84" t="s">
        <v>90</v>
      </c>
      <c r="C11" s="79" t="s">
        <v>91</v>
      </c>
      <c r="D11" s="79" t="s">
        <v>86</v>
      </c>
      <c r="E11" s="93"/>
      <c r="F11" s="85">
        <v>45</v>
      </c>
      <c r="G11" s="85">
        <v>45</v>
      </c>
      <c r="H11" s="83"/>
      <c r="I11" s="83"/>
      <c r="J11" s="83"/>
      <c r="K11" s="76"/>
      <c r="L11" s="76"/>
      <c r="M11" s="76"/>
    </row>
    <row r="12" spans="1:10" ht="12.75">
      <c r="A12" s="79" t="s">
        <v>33</v>
      </c>
      <c r="B12" s="84" t="s">
        <v>93</v>
      </c>
      <c r="C12" s="79" t="s">
        <v>85</v>
      </c>
      <c r="D12" s="79" t="s">
        <v>92</v>
      </c>
      <c r="E12" s="78"/>
      <c r="F12" s="85">
        <v>142</v>
      </c>
      <c r="G12" s="85">
        <v>142</v>
      </c>
      <c r="H12" s="82"/>
      <c r="I12" s="82"/>
      <c r="J12" s="82"/>
    </row>
    <row r="13" spans="1:10" ht="12.75">
      <c r="A13" s="79" t="s">
        <v>34</v>
      </c>
      <c r="B13" s="84"/>
      <c r="C13" s="79"/>
      <c r="D13" s="79"/>
      <c r="E13" s="78"/>
      <c r="F13" s="85"/>
      <c r="G13" s="83"/>
      <c r="H13" s="83"/>
      <c r="I13" s="85"/>
      <c r="J13" s="83"/>
    </row>
    <row r="14" spans="1:10" ht="12.75">
      <c r="A14" s="79" t="s">
        <v>35</v>
      </c>
      <c r="B14" s="84"/>
      <c r="C14" s="79"/>
      <c r="D14" s="79"/>
      <c r="E14" s="78"/>
      <c r="F14" s="85"/>
      <c r="G14" s="83"/>
      <c r="H14" s="83"/>
      <c r="I14" s="83"/>
      <c r="J14" s="83"/>
    </row>
    <row r="15" spans="1:10" ht="12.75">
      <c r="A15" s="79" t="s">
        <v>41</v>
      </c>
      <c r="B15" s="81"/>
      <c r="C15" s="79"/>
      <c r="D15" s="79"/>
      <c r="E15" s="78"/>
      <c r="F15" s="85"/>
      <c r="G15" s="83"/>
      <c r="H15" s="83"/>
      <c r="I15" s="83"/>
      <c r="J15" s="83"/>
    </row>
    <row r="16" spans="1:10" ht="12.75">
      <c r="A16" s="79"/>
      <c r="B16" s="84"/>
      <c r="C16" s="79"/>
      <c r="D16" s="79"/>
      <c r="E16" s="78"/>
      <c r="F16" s="85"/>
      <c r="G16" s="83"/>
      <c r="H16" s="83"/>
      <c r="I16" s="83"/>
      <c r="J16" s="83"/>
    </row>
    <row r="17" spans="1:10" ht="12.75">
      <c r="A17" s="79"/>
      <c r="B17" s="81"/>
      <c r="C17" s="79"/>
      <c r="D17" s="79"/>
      <c r="E17" s="78"/>
      <c r="F17" s="85"/>
      <c r="G17" s="83"/>
      <c r="H17" s="83"/>
      <c r="I17" s="83"/>
      <c r="J17" s="83"/>
    </row>
    <row r="18" spans="1:10" ht="12.75">
      <c r="A18" s="79"/>
      <c r="B18" s="84"/>
      <c r="C18" s="79"/>
      <c r="D18" s="79"/>
      <c r="E18" s="78"/>
      <c r="F18" s="85"/>
      <c r="G18" s="83"/>
      <c r="H18" s="83"/>
      <c r="I18" s="83"/>
      <c r="J18" s="83"/>
    </row>
    <row r="19" spans="1:10" ht="12.75">
      <c r="A19" s="79"/>
      <c r="B19" s="84"/>
      <c r="C19" s="79"/>
      <c r="D19" s="79"/>
      <c r="E19" s="78"/>
      <c r="F19" s="85">
        <v>316</v>
      </c>
      <c r="G19" s="85">
        <f>SUM(G11:G18)</f>
        <v>187</v>
      </c>
      <c r="H19" s="83">
        <f>SUM(H11:H18)</f>
        <v>0</v>
      </c>
      <c r="I19" s="85">
        <v>129</v>
      </c>
      <c r="J19" s="83">
        <f>SUM(J11:J18)</f>
        <v>0</v>
      </c>
    </row>
    <row r="22" ht="12.75">
      <c r="E22" s="94"/>
    </row>
    <row r="23" ht="12.75">
      <c r="E23" s="94"/>
    </row>
  </sheetData>
  <sheetProtection/>
  <mergeCells count="10">
    <mergeCell ref="G1:J1"/>
    <mergeCell ref="A8:E8"/>
    <mergeCell ref="A3:J3"/>
    <mergeCell ref="B5:B6"/>
    <mergeCell ref="A5:A6"/>
    <mergeCell ref="C5:C6"/>
    <mergeCell ref="E5:E6"/>
    <mergeCell ref="F5:F6"/>
    <mergeCell ref="G5:J5"/>
    <mergeCell ref="D5:D6"/>
  </mergeCells>
  <printOptions/>
  <pageMargins left="0.17" right="0.17" top="0.5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Костыгина Олеся Александровна</dc:creator>
  <cp:keywords/>
  <dc:description/>
  <cp:lastModifiedBy>User</cp:lastModifiedBy>
  <cp:lastPrinted>2019-12-28T06:40:34Z</cp:lastPrinted>
  <dcterms:created xsi:type="dcterms:W3CDTF">2007-01-24T04:42:59Z</dcterms:created>
  <dcterms:modified xsi:type="dcterms:W3CDTF">2023-07-17T02:54:29Z</dcterms:modified>
  <cp:category/>
  <cp:version/>
  <cp:contentType/>
  <cp:contentStatus/>
</cp:coreProperties>
</file>