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602"/>
  </bookViews>
  <sheets>
    <sheet name="Лист3" sheetId="3" r:id="rId1"/>
  </sheets>
  <calcPr calcId="124519" refMode="R1C1"/>
</workbook>
</file>

<file path=xl/calcChain.xml><?xml version="1.0" encoding="utf-8"?>
<calcChain xmlns="http://schemas.openxmlformats.org/spreadsheetml/2006/main">
  <c r="F12" i="3"/>
  <c r="F21" s="1"/>
  <c r="F36" s="1"/>
  <c r="C21"/>
  <c r="C36" s="1"/>
  <c r="G32"/>
  <c r="G33"/>
  <c r="G34"/>
  <c r="G35"/>
  <c r="D34"/>
  <c r="D35"/>
  <c r="D32"/>
  <c r="V21"/>
  <c r="V36"/>
  <c r="P21"/>
  <c r="P36"/>
  <c r="O21"/>
  <c r="O36" s="1"/>
  <c r="D12"/>
  <c r="AI21"/>
  <c r="AH21"/>
  <c r="AD21"/>
  <c r="AN21"/>
  <c r="B21"/>
  <c r="B36"/>
  <c r="H21"/>
  <c r="H36"/>
  <c r="W19"/>
  <c r="G19"/>
  <c r="D19"/>
  <c r="Z36"/>
  <c r="W13"/>
  <c r="W14"/>
  <c r="W15"/>
  <c r="W16"/>
  <c r="W17"/>
  <c r="W18"/>
  <c r="W20"/>
  <c r="X21"/>
  <c r="W21"/>
  <c r="W22"/>
  <c r="G22"/>
  <c r="D22"/>
  <c r="W23"/>
  <c r="G23"/>
  <c r="D23"/>
  <c r="W24"/>
  <c r="D24"/>
  <c r="W25"/>
  <c r="G25"/>
  <c r="D25"/>
  <c r="W26"/>
  <c r="G26"/>
  <c r="D26"/>
  <c r="W27"/>
  <c r="G27"/>
  <c r="D27"/>
  <c r="W28"/>
  <c r="G28"/>
  <c r="D28"/>
  <c r="W29"/>
  <c r="G29"/>
  <c r="D29" s="1"/>
  <c r="W30"/>
  <c r="G30"/>
  <c r="D30"/>
  <c r="W31"/>
  <c r="G31"/>
  <c r="D31"/>
  <c r="W32"/>
  <c r="W33"/>
  <c r="D33"/>
  <c r="X36"/>
  <c r="W36"/>
  <c r="W37"/>
  <c r="M21"/>
  <c r="M36"/>
  <c r="G13"/>
  <c r="D13"/>
  <c r="G14"/>
  <c r="D14"/>
  <c r="G15"/>
  <c r="D15"/>
  <c r="G16"/>
  <c r="D16"/>
  <c r="G17"/>
  <c r="D17"/>
  <c r="G18"/>
  <c r="D18"/>
  <c r="G20"/>
  <c r="D20"/>
  <c r="W11"/>
  <c r="G11"/>
  <c r="D11"/>
  <c r="Q21"/>
  <c r="G21"/>
  <c r="AA21"/>
  <c r="D21"/>
  <c r="Q36"/>
  <c r="Y36"/>
  <c r="AA36"/>
  <c r="W10"/>
  <c r="G10"/>
  <c r="D10"/>
  <c r="E21"/>
  <c r="E36"/>
  <c r="I21"/>
  <c r="I36"/>
  <c r="J36"/>
  <c r="K36"/>
  <c r="L21"/>
  <c r="L36"/>
  <c r="N21"/>
  <c r="N36"/>
  <c r="R21"/>
  <c r="R36"/>
  <c r="S21"/>
  <c r="S36"/>
  <c r="T21"/>
  <c r="T36"/>
  <c r="U21"/>
  <c r="U36"/>
  <c r="G36"/>
  <c r="D36"/>
</calcChain>
</file>

<file path=xl/sharedStrings.xml><?xml version="1.0" encoding="utf-8"?>
<sst xmlns="http://schemas.openxmlformats.org/spreadsheetml/2006/main" count="97" uniqueCount="72">
  <si>
    <t xml:space="preserve">План </t>
  </si>
  <si>
    <t>ООО "Восток"</t>
  </si>
  <si>
    <t>ООО "Восход"</t>
  </si>
  <si>
    <t>СПК "Возраждение"</t>
  </si>
  <si>
    <t>ООО "Фаначет"</t>
  </si>
  <si>
    <t>СПК "Нива"</t>
  </si>
  <si>
    <t>Блохин</t>
  </si>
  <si>
    <t>Филипппов</t>
  </si>
  <si>
    <t>Ильин</t>
  </si>
  <si>
    <t>Боровков</t>
  </si>
  <si>
    <t>Алексеев</t>
  </si>
  <si>
    <t>горбачев</t>
  </si>
  <si>
    <t>есин</t>
  </si>
  <si>
    <t>Наименование организаций</t>
  </si>
  <si>
    <t>Итого</t>
  </si>
  <si>
    <t>по пятницам</t>
  </si>
  <si>
    <t>Всего</t>
  </si>
  <si>
    <t xml:space="preserve">  </t>
  </si>
  <si>
    <t>ООО "Заря"</t>
  </si>
  <si>
    <t>01 скошено трав</t>
  </si>
  <si>
    <t>02 естественных трав</t>
  </si>
  <si>
    <t>03второй укос</t>
  </si>
  <si>
    <t>04 убрано трав</t>
  </si>
  <si>
    <t>06 заготовлено сена т.тонн</t>
  </si>
  <si>
    <t>07 заготовлено сенажа  тысютонн</t>
  </si>
  <si>
    <t>08.силос тысютонн</t>
  </si>
  <si>
    <t>09 заготовлено соломы тыс.тонн</t>
  </si>
  <si>
    <t>10 засыпано зернофуража тыс.тонн</t>
  </si>
  <si>
    <t>13 пар тыс.га</t>
  </si>
  <si>
    <t>14отвально тыс.га</t>
  </si>
  <si>
    <t>15 безотвально тыс.га</t>
  </si>
  <si>
    <t>16хим прополка тыс га</t>
  </si>
  <si>
    <t>17 против вредителей тыс.га</t>
  </si>
  <si>
    <t>01 яровой сев всего тыс.га</t>
  </si>
  <si>
    <t>02                в том ч по ресурсосбер.техн</t>
  </si>
  <si>
    <t>03 по нулевой техн.</t>
  </si>
  <si>
    <t>04 яровые зерновые и зернобобовые</t>
  </si>
  <si>
    <t>06                весновспашка отвальная</t>
  </si>
  <si>
    <t>07 безотвальная вспашка</t>
  </si>
  <si>
    <t>08 внесено миниральных уд, га</t>
  </si>
  <si>
    <t>09 внесено миниральных тыс тон д.в.</t>
  </si>
  <si>
    <t>25 посажено картофеля</t>
  </si>
  <si>
    <t>26 посеяно овощей га</t>
  </si>
  <si>
    <t>27 однолетних трав</t>
  </si>
  <si>
    <t>33 посеяно многолетних трав</t>
  </si>
  <si>
    <t xml:space="preserve">36 беспокровных </t>
  </si>
  <si>
    <t>СПК "Элеватор"</t>
  </si>
  <si>
    <t>СПК"Земля"</t>
  </si>
  <si>
    <t>Гаврин</t>
  </si>
  <si>
    <t>Фроленко</t>
  </si>
  <si>
    <t>Войтюк</t>
  </si>
  <si>
    <t xml:space="preserve"> </t>
  </si>
  <si>
    <t>Машуков</t>
  </si>
  <si>
    <t>Клюкин</t>
  </si>
  <si>
    <t>Сладченко</t>
  </si>
  <si>
    <t>СПК"Элеватор"</t>
  </si>
  <si>
    <t>рожь</t>
  </si>
  <si>
    <t>11 ц.к.ед. на усл.гол( без зерн)</t>
  </si>
  <si>
    <t>СПК "Земля""</t>
  </si>
  <si>
    <t>Есин</t>
  </si>
  <si>
    <t xml:space="preserve">Гаврин </t>
  </si>
  <si>
    <t>10.08.2015 год</t>
  </si>
  <si>
    <t>12 посеяно пшеницы тыс.га</t>
  </si>
  <si>
    <t>13 посеяно ячменя тыс.га</t>
  </si>
  <si>
    <t>16 посеяно овса тыс.га</t>
  </si>
  <si>
    <t>17 зернобобовых</t>
  </si>
  <si>
    <t>05 прибивка влаги, тыс.га</t>
  </si>
  <si>
    <t>11 протравлено семян тыс.тонн</t>
  </si>
  <si>
    <t>яровой сев всего,  тыс.га</t>
  </si>
  <si>
    <t>10 вывезено органических уд.тыс тонпод урожай 2016г</t>
  </si>
  <si>
    <t>в том ч по ресурсосбер.техн</t>
  </si>
  <si>
    <t>18гороха тыс. га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</si>
</sst>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0000"/>
  </numFmts>
  <fonts count="20">
    <font>
      <sz val="10"/>
      <name val="Arial"/>
    </font>
    <font>
      <sz val="16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8"/>
      <name val="Arial"/>
    </font>
    <font>
      <sz val="12"/>
      <name val="Arial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12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12"/>
      <color indexed="10"/>
      <name val="Arial"/>
    </font>
    <font>
      <sz val="12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sz val="18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B0F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B0F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1" fillId="2" borderId="0" xfId="1" applyFont="1" applyFill="1" applyAlignment="1">
      <alignment vertical="center" wrapText="1"/>
    </xf>
    <xf numFmtId="0" fontId="1" fillId="2" borderId="0" xfId="1" applyFont="1" applyFill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8" fillId="0" borderId="2" xfId="0" applyFont="1" applyBorder="1"/>
    <xf numFmtId="0" fontId="8" fillId="0" borderId="3" xfId="0" applyFont="1" applyBorder="1"/>
    <xf numFmtId="0" fontId="8" fillId="3" borderId="2" xfId="0" applyFont="1" applyFill="1" applyBorder="1" applyAlignment="1">
      <alignment wrapText="1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164" fontId="6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5" fillId="3" borderId="2" xfId="0" applyFont="1" applyFill="1" applyBorder="1"/>
    <xf numFmtId="165" fontId="4" fillId="2" borderId="2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11" fillId="5" borderId="2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165" fontId="4" fillId="7" borderId="2" xfId="0" applyNumberFormat="1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 vertical="center" wrapText="1"/>
    </xf>
    <xf numFmtId="165" fontId="7" fillId="7" borderId="2" xfId="0" applyNumberFormat="1" applyFont="1" applyFill="1" applyBorder="1" applyAlignment="1">
      <alignment horizontal="center" vertical="center" wrapText="1"/>
    </xf>
    <xf numFmtId="165" fontId="10" fillId="7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13" fillId="0" borderId="6" xfId="0" applyFont="1" applyBorder="1"/>
    <xf numFmtId="0" fontId="13" fillId="0" borderId="2" xfId="0" applyFont="1" applyBorder="1"/>
    <xf numFmtId="0" fontId="9" fillId="8" borderId="2" xfId="0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5" fontId="15" fillId="7" borderId="2" xfId="0" applyNumberFormat="1" applyFont="1" applyFill="1" applyBorder="1" applyAlignment="1">
      <alignment horizontal="center" vertical="center" wrapText="1"/>
    </xf>
    <xf numFmtId="165" fontId="15" fillId="2" borderId="2" xfId="0" applyNumberFormat="1" applyFont="1" applyFill="1" applyBorder="1" applyAlignment="1">
      <alignment horizontal="center" vertical="center" wrapText="1"/>
    </xf>
    <xf numFmtId="165" fontId="16" fillId="7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6" fillId="7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/>
    <xf numFmtId="0" fontId="19" fillId="9" borderId="2" xfId="0" applyFont="1" applyFill="1" applyBorder="1"/>
    <xf numFmtId="164" fontId="4" fillId="9" borderId="2" xfId="0" applyNumberFormat="1" applyFont="1" applyFill="1" applyBorder="1" applyAlignment="1">
      <alignment horizontal="center" vertical="center" wrapText="1"/>
    </xf>
    <xf numFmtId="165" fontId="7" fillId="10" borderId="2" xfId="0" applyNumberFormat="1" applyFont="1" applyFill="1" applyBorder="1" applyAlignment="1">
      <alignment horizontal="center" vertical="center" wrapText="1"/>
    </xf>
    <xf numFmtId="165" fontId="4" fillId="10" borderId="2" xfId="0" applyNumberFormat="1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167" fontId="4" fillId="10" borderId="2" xfId="0" applyNumberFormat="1" applyFont="1" applyFill="1" applyBorder="1" applyAlignment="1">
      <alignment horizontal="center" vertical="center" wrapText="1"/>
    </xf>
    <xf numFmtId="165" fontId="4" fillId="11" borderId="2" xfId="0" applyNumberFormat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7" xfId="0" applyFont="1" applyBorder="1" applyAlignment="1"/>
    <xf numFmtId="0" fontId="0" fillId="0" borderId="6" xfId="0" applyBorder="1" applyAlignment="1"/>
    <xf numFmtId="0" fontId="1" fillId="2" borderId="0" xfId="1" applyFont="1" applyFill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</cellXfs>
  <cellStyles count="2">
    <cellStyle name="Обычный" xfId="0" builtinId="0"/>
    <cellStyle name="Обычный_график доведения до кондиции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59"/>
  <sheetViews>
    <sheetView showZeros="0" tabSelected="1" view="pageBreakPreview" zoomScale="72" zoomScaleSheetLayoutView="72" workbookViewId="0">
      <pane xSplit="1" topLeftCell="U1" activePane="topRight" state="frozen"/>
      <selection activeCell="A8" sqref="A8"/>
      <selection pane="topRight" activeCell="F12" sqref="F12"/>
    </sheetView>
  </sheetViews>
  <sheetFormatPr defaultRowHeight="12.5"/>
  <cols>
    <col min="1" max="1" width="19" customWidth="1"/>
    <col min="2" max="2" width="10.81640625" bestFit="1" customWidth="1"/>
    <col min="8" max="8" width="10.81640625" bestFit="1" customWidth="1"/>
    <col min="11" max="11" width="10.81640625" bestFit="1" customWidth="1"/>
    <col min="12" max="13" width="9.54296875" bestFit="1" customWidth="1"/>
    <col min="15" max="15" width="10.81640625" bestFit="1" customWidth="1"/>
    <col min="22" max="22" width="9.54296875" bestFit="1" customWidth="1"/>
    <col min="26" max="27" width="9.1796875" customWidth="1"/>
    <col min="30" max="30" width="9" customWidth="1"/>
    <col min="62" max="62" width="10.7265625" customWidth="1"/>
  </cols>
  <sheetData>
    <row r="1" spans="1:52" ht="20.5">
      <c r="R1" s="68"/>
      <c r="S1" s="68"/>
      <c r="T1" s="68"/>
      <c r="U1" s="68"/>
      <c r="V1" s="68"/>
      <c r="W1" s="68"/>
      <c r="X1" s="68"/>
      <c r="Y1" s="68"/>
      <c r="Z1" s="68"/>
      <c r="AA1" s="1"/>
      <c r="AB1" s="1"/>
      <c r="AC1" s="1"/>
      <c r="AD1" s="1"/>
      <c r="AE1" s="1"/>
      <c r="AF1" s="1"/>
      <c r="AG1" s="1"/>
      <c r="AH1" s="1"/>
      <c r="AI1" s="68"/>
      <c r="AJ1" s="68"/>
      <c r="AK1" s="68"/>
      <c r="AL1" s="68"/>
      <c r="AM1" s="68"/>
      <c r="AN1" s="68"/>
      <c r="AO1" s="68"/>
      <c r="AP1" s="68"/>
      <c r="AQ1" s="68"/>
      <c r="AR1" s="68"/>
    </row>
    <row r="2" spans="1:52" ht="20.5">
      <c r="R2" s="69"/>
      <c r="S2" s="69"/>
      <c r="T2" s="69"/>
      <c r="U2" s="69"/>
      <c r="V2" s="69"/>
      <c r="W2" s="69"/>
      <c r="X2" s="69"/>
      <c r="Y2" s="69"/>
      <c r="Z2" s="69"/>
      <c r="AA2" s="1"/>
      <c r="AB2" s="1"/>
      <c r="AC2" s="1"/>
      <c r="AD2" s="1"/>
      <c r="AE2" s="1"/>
      <c r="AF2" s="1"/>
      <c r="AG2" s="1"/>
      <c r="AH2" s="1"/>
      <c r="AI2" s="69"/>
      <c r="AJ2" s="69"/>
      <c r="AK2" s="69"/>
      <c r="AL2" s="69"/>
      <c r="AM2" s="69"/>
      <c r="AN2" s="69"/>
      <c r="AO2" s="69"/>
      <c r="AP2" s="69"/>
      <c r="AQ2" s="69"/>
      <c r="AR2" s="69"/>
    </row>
    <row r="3" spans="1:52" ht="20.5">
      <c r="R3" s="69"/>
      <c r="S3" s="69"/>
      <c r="T3" s="69"/>
      <c r="U3" s="69"/>
      <c r="V3" s="69"/>
      <c r="W3" s="69"/>
      <c r="X3" s="69"/>
      <c r="Y3" s="69"/>
      <c r="Z3" s="69"/>
      <c r="AA3" s="1"/>
      <c r="AB3" s="1"/>
      <c r="AC3" s="1"/>
      <c r="AD3" s="1"/>
      <c r="AE3" s="1"/>
      <c r="AF3" s="1"/>
      <c r="AG3" s="1"/>
      <c r="AH3" s="1"/>
      <c r="AI3" s="69"/>
      <c r="AJ3" s="69"/>
      <c r="AK3" s="69"/>
      <c r="AL3" s="69"/>
      <c r="AM3" s="69"/>
      <c r="AN3" s="69"/>
      <c r="AO3" s="69"/>
      <c r="AP3" s="69"/>
      <c r="AQ3" s="69"/>
      <c r="AR3" s="69"/>
    </row>
    <row r="4" spans="1:52" ht="20.5">
      <c r="R4" s="69"/>
      <c r="S4" s="69"/>
      <c r="T4" s="69"/>
      <c r="U4" s="69"/>
      <c r="V4" s="69"/>
      <c r="W4" s="69"/>
      <c r="X4" s="69"/>
      <c r="Y4" s="69"/>
      <c r="Z4" s="69"/>
      <c r="AA4" s="1"/>
      <c r="AB4" s="1"/>
      <c r="AC4" s="1"/>
      <c r="AD4" s="1"/>
      <c r="AE4" s="1"/>
      <c r="AF4" s="1"/>
      <c r="AG4" s="1"/>
      <c r="AH4" s="1"/>
      <c r="AI4" s="69"/>
      <c r="AJ4" s="69"/>
      <c r="AK4" s="69"/>
      <c r="AL4" s="69"/>
      <c r="AM4" s="69"/>
      <c r="AN4" s="69"/>
      <c r="AO4" s="69"/>
      <c r="AP4" s="69"/>
      <c r="AQ4" s="69"/>
      <c r="AR4" s="69"/>
    </row>
    <row r="5" spans="1:52" ht="20.5">
      <c r="R5" s="81"/>
      <c r="S5" s="81"/>
      <c r="T5" s="81"/>
      <c r="U5" s="81"/>
      <c r="V5" s="81"/>
      <c r="W5" s="81"/>
      <c r="X5" s="81"/>
      <c r="Y5" s="81"/>
      <c r="Z5" s="81"/>
      <c r="AA5" s="2"/>
      <c r="AB5" s="2"/>
      <c r="AC5" s="2"/>
      <c r="AD5" s="2"/>
      <c r="AE5" s="2"/>
      <c r="AF5" s="2"/>
      <c r="AG5" s="2"/>
      <c r="AH5" s="2"/>
      <c r="AI5" s="81"/>
      <c r="AJ5" s="81"/>
      <c r="AK5" s="81"/>
      <c r="AL5" s="81"/>
      <c r="AM5" s="81"/>
      <c r="AN5" s="81"/>
      <c r="AO5" s="81"/>
      <c r="AP5" s="81"/>
      <c r="AQ5" s="81"/>
      <c r="AR5" s="81"/>
    </row>
    <row r="6" spans="1:52" ht="20.5">
      <c r="R6" s="81"/>
      <c r="S6" s="81"/>
      <c r="T6" s="81"/>
      <c r="U6" s="81"/>
      <c r="V6" s="81"/>
      <c r="W6" s="81"/>
      <c r="X6" s="81"/>
      <c r="Y6" s="81"/>
      <c r="Z6" s="81"/>
      <c r="AA6" s="2"/>
      <c r="AB6" s="2"/>
      <c r="AC6" s="2"/>
      <c r="AD6" s="2"/>
      <c r="AE6" s="2"/>
      <c r="AF6" s="2"/>
      <c r="AG6" s="2"/>
      <c r="AH6" s="2"/>
      <c r="AI6" s="81"/>
      <c r="AJ6" s="81"/>
      <c r="AK6" s="81"/>
      <c r="AL6" s="81"/>
      <c r="AM6" s="81"/>
      <c r="AN6" s="81"/>
      <c r="AO6" s="81"/>
      <c r="AP6" s="81"/>
      <c r="AQ6" s="81"/>
      <c r="AR6" s="81"/>
    </row>
    <row r="7" spans="1:52" ht="22.5">
      <c r="A7" s="82" t="s">
        <v>51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3"/>
      <c r="Z7" s="3"/>
      <c r="AA7" s="3"/>
      <c r="AB7" s="3"/>
      <c r="AC7" s="3"/>
      <c r="AD7" s="4"/>
    </row>
    <row r="8" spans="1:52" ht="15.5">
      <c r="A8" s="70" t="s">
        <v>13</v>
      </c>
      <c r="B8" s="71" t="s">
        <v>0</v>
      </c>
      <c r="C8" s="70"/>
      <c r="D8" s="72"/>
      <c r="E8" s="73"/>
      <c r="F8" s="74"/>
      <c r="G8" s="72"/>
      <c r="H8" s="73"/>
      <c r="I8" s="74"/>
      <c r="J8" s="72"/>
      <c r="K8" s="73"/>
      <c r="L8" s="74"/>
      <c r="M8" s="72"/>
      <c r="N8" s="73"/>
      <c r="O8" s="74"/>
      <c r="P8" s="72"/>
      <c r="Q8" s="73"/>
      <c r="R8" s="74"/>
      <c r="S8" s="72"/>
      <c r="T8" s="73"/>
      <c r="U8" s="74"/>
      <c r="V8" s="72" t="s">
        <v>15</v>
      </c>
      <c r="W8" s="73"/>
      <c r="X8" s="74"/>
      <c r="Y8" s="72"/>
      <c r="Z8" s="73"/>
      <c r="AA8" s="74"/>
      <c r="AB8" s="72"/>
      <c r="AC8" s="73"/>
      <c r="AD8" s="74"/>
      <c r="AE8" s="72"/>
      <c r="AF8" s="73"/>
      <c r="AG8" s="74"/>
      <c r="AH8" s="84" t="s">
        <v>61</v>
      </c>
      <c r="AI8" s="73"/>
      <c r="AJ8" s="74"/>
      <c r="AK8" s="72"/>
      <c r="AL8" s="73"/>
      <c r="AM8" s="73"/>
      <c r="AN8" s="74"/>
      <c r="AO8" s="72"/>
      <c r="AP8" s="73"/>
      <c r="AQ8" s="74"/>
      <c r="AR8" s="72"/>
      <c r="AS8" s="73"/>
      <c r="AT8" s="74"/>
      <c r="AU8" s="72"/>
      <c r="AV8" s="73"/>
      <c r="AW8" s="74"/>
      <c r="AX8" s="72"/>
      <c r="AY8" s="73"/>
      <c r="AZ8" s="74"/>
    </row>
    <row r="9" spans="1:52" ht="117">
      <c r="A9" s="70"/>
      <c r="B9" s="19" t="s">
        <v>68</v>
      </c>
      <c r="C9" s="19" t="s">
        <v>70</v>
      </c>
      <c r="D9" s="20" t="s">
        <v>33</v>
      </c>
      <c r="E9" s="23" t="s">
        <v>34</v>
      </c>
      <c r="F9" s="19" t="s">
        <v>35</v>
      </c>
      <c r="G9" s="27" t="s">
        <v>36</v>
      </c>
      <c r="H9" s="65" t="s">
        <v>66</v>
      </c>
      <c r="I9" s="19" t="s">
        <v>37</v>
      </c>
      <c r="J9" s="19" t="s">
        <v>38</v>
      </c>
      <c r="K9" s="19" t="s">
        <v>39</v>
      </c>
      <c r="L9" s="19" t="s">
        <v>40</v>
      </c>
      <c r="M9" s="19" t="s">
        <v>69</v>
      </c>
      <c r="N9" s="19"/>
      <c r="O9" s="65" t="s">
        <v>67</v>
      </c>
      <c r="P9" s="51" t="s">
        <v>62</v>
      </c>
      <c r="Q9" s="23" t="s">
        <v>63</v>
      </c>
      <c r="R9" s="23" t="s">
        <v>41</v>
      </c>
      <c r="S9" s="23" t="s">
        <v>42</v>
      </c>
      <c r="T9" s="19"/>
      <c r="U9" s="19" t="s">
        <v>56</v>
      </c>
      <c r="V9" s="23" t="s">
        <v>64</v>
      </c>
      <c r="W9" s="20" t="s">
        <v>65</v>
      </c>
      <c r="X9" s="23" t="s">
        <v>71</v>
      </c>
      <c r="Y9" s="23" t="s">
        <v>43</v>
      </c>
      <c r="Z9" s="23" t="s">
        <v>44</v>
      </c>
      <c r="AA9" s="23" t="s">
        <v>45</v>
      </c>
      <c r="AB9" s="75" t="s">
        <v>13</v>
      </c>
      <c r="AC9" s="76"/>
      <c r="AD9" s="42" t="s">
        <v>19</v>
      </c>
      <c r="AE9" s="42" t="s">
        <v>20</v>
      </c>
      <c r="AF9" s="42" t="s">
        <v>21</v>
      </c>
      <c r="AG9" s="42" t="s">
        <v>22</v>
      </c>
      <c r="AH9" s="42" t="s">
        <v>23</v>
      </c>
      <c r="AI9" s="42" t="s">
        <v>24</v>
      </c>
      <c r="AJ9" s="42" t="s">
        <v>25</v>
      </c>
      <c r="AK9" s="42" t="s">
        <v>26</v>
      </c>
      <c r="AL9" s="42" t="s">
        <v>27</v>
      </c>
      <c r="AM9" s="42" t="s">
        <v>57</v>
      </c>
      <c r="AN9" s="42" t="s">
        <v>28</v>
      </c>
      <c r="AO9" s="42" t="s">
        <v>29</v>
      </c>
      <c r="AP9" s="42" t="s">
        <v>30</v>
      </c>
      <c r="AQ9" s="42" t="s">
        <v>31</v>
      </c>
      <c r="AR9" s="42" t="s">
        <v>32</v>
      </c>
      <c r="AS9" s="5"/>
      <c r="AT9" s="5"/>
      <c r="AU9" s="5"/>
      <c r="AV9" s="5"/>
      <c r="AW9" s="5"/>
      <c r="AX9" s="5"/>
      <c r="AY9" s="5"/>
      <c r="AZ9" s="5"/>
    </row>
    <row r="10" spans="1:52" ht="15.5">
      <c r="A10" s="48" t="s">
        <v>1</v>
      </c>
      <c r="B10" s="37">
        <v>0.7</v>
      </c>
      <c r="C10" s="6"/>
      <c r="D10" s="33">
        <f>G10+Y10+AA10</f>
        <v>0</v>
      </c>
      <c r="E10" s="24"/>
      <c r="F10" s="6"/>
      <c r="G10" s="32">
        <f>P10+Q10+V10+W10</f>
        <v>0</v>
      </c>
      <c r="H10" s="37">
        <v>0.7</v>
      </c>
      <c r="I10" s="37"/>
      <c r="J10" s="6"/>
      <c r="K10" s="6"/>
      <c r="L10" s="6"/>
      <c r="M10" s="6"/>
      <c r="N10" s="6"/>
      <c r="O10" s="6"/>
      <c r="P10" s="53"/>
      <c r="Q10" s="29"/>
      <c r="R10" s="24"/>
      <c r="S10" s="24"/>
      <c r="T10" s="6"/>
      <c r="U10" s="6"/>
      <c r="V10" s="24"/>
      <c r="W10" s="21">
        <f>X10</f>
        <v>0</v>
      </c>
      <c r="X10" s="24"/>
      <c r="Y10" s="24"/>
      <c r="Z10" s="24"/>
      <c r="AA10" s="24"/>
      <c r="AB10" s="77"/>
      <c r="AC10" s="78"/>
      <c r="AD10" s="37"/>
      <c r="AE10" s="6"/>
      <c r="AF10" s="6"/>
      <c r="AG10" s="37"/>
      <c r="AH10" s="37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52" ht="15.5">
      <c r="A11" s="11" t="s">
        <v>2</v>
      </c>
      <c r="B11" s="37">
        <v>7.94</v>
      </c>
      <c r="C11" s="6">
        <v>5.8</v>
      </c>
      <c r="D11" s="33">
        <f t="shared" ref="D11:D36" si="0">G11+Y11+AA11</f>
        <v>1.6519999999999999</v>
      </c>
      <c r="E11" s="29">
        <v>1.6519999999999999</v>
      </c>
      <c r="F11" s="6"/>
      <c r="G11" s="41">
        <f>P11+Q11+V11+W11</f>
        <v>1.6519999999999999</v>
      </c>
      <c r="H11" s="64">
        <v>2</v>
      </c>
      <c r="I11" s="37"/>
      <c r="J11" s="6"/>
      <c r="K11" s="67">
        <v>1.6519999999999999</v>
      </c>
      <c r="L11" s="67">
        <v>0.26</v>
      </c>
      <c r="M11" s="66">
        <v>1.9E-2</v>
      </c>
      <c r="N11" s="6"/>
      <c r="O11" s="64">
        <v>2</v>
      </c>
      <c r="P11" s="53">
        <v>1.5</v>
      </c>
      <c r="Q11" s="29"/>
      <c r="R11" s="24"/>
      <c r="S11" s="24"/>
      <c r="T11" s="6"/>
      <c r="U11" s="37"/>
      <c r="V11" s="29"/>
      <c r="W11" s="33">
        <f>X11</f>
        <v>0.152</v>
      </c>
      <c r="X11" s="29">
        <v>0.152</v>
      </c>
      <c r="Y11" s="29"/>
      <c r="Z11" s="29"/>
      <c r="AA11" s="29"/>
      <c r="AB11" s="18" t="s">
        <v>1</v>
      </c>
      <c r="AC11" s="6"/>
      <c r="AD11" s="37"/>
      <c r="AE11" s="6"/>
      <c r="AF11" s="6"/>
      <c r="AG11" s="37"/>
      <c r="AH11" s="37"/>
      <c r="AI11" s="6"/>
      <c r="AJ11" s="6"/>
      <c r="AK11" s="6"/>
      <c r="AL11" s="6"/>
      <c r="AM11" s="6"/>
      <c r="AN11" s="37"/>
      <c r="AO11" s="37"/>
      <c r="AP11" s="37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1:52" ht="15.5">
      <c r="A12" s="11"/>
      <c r="B12" s="37"/>
      <c r="C12" s="6"/>
      <c r="D12" s="33">
        <f t="shared" si="0"/>
        <v>0</v>
      </c>
      <c r="E12" s="29"/>
      <c r="F12" s="6" t="str">
        <f>+A14</f>
        <v>СПК "Возраждение"</v>
      </c>
      <c r="G12" s="32"/>
      <c r="H12" s="37"/>
      <c r="I12" s="37"/>
      <c r="J12" s="6"/>
      <c r="K12" s="6"/>
      <c r="L12" s="6"/>
      <c r="M12" s="6"/>
      <c r="N12" s="6"/>
      <c r="O12" s="6"/>
      <c r="P12" s="45"/>
      <c r="Q12" s="29"/>
      <c r="R12" s="24"/>
      <c r="S12" s="24"/>
      <c r="T12" s="6"/>
      <c r="U12" s="6"/>
      <c r="V12" s="24"/>
      <c r="W12" s="33"/>
      <c r="X12" s="29"/>
      <c r="Y12" s="24"/>
      <c r="Z12" s="29"/>
      <c r="AA12" s="24"/>
      <c r="AB12" s="11" t="s">
        <v>2</v>
      </c>
      <c r="AC12" s="6"/>
      <c r="AD12" s="37">
        <v>0.48499999999999999</v>
      </c>
      <c r="AE12" s="6"/>
      <c r="AF12" s="6"/>
      <c r="AG12" s="37">
        <v>0.48499999999999999</v>
      </c>
      <c r="AH12" s="37">
        <v>1.25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1:52" ht="15.5">
      <c r="A13" s="50" t="s">
        <v>18</v>
      </c>
      <c r="B13" s="38">
        <v>0.5</v>
      </c>
      <c r="C13" s="9"/>
      <c r="D13" s="33">
        <f t="shared" si="0"/>
        <v>0</v>
      </c>
      <c r="E13" s="34"/>
      <c r="F13" s="9"/>
      <c r="G13" s="41">
        <f t="shared" ref="G13:G36" si="1">P13+Q13+V13+W13</f>
        <v>0</v>
      </c>
      <c r="H13" s="63">
        <v>0.5</v>
      </c>
      <c r="I13" s="38"/>
      <c r="J13" s="9"/>
      <c r="K13" s="9"/>
      <c r="L13" s="9"/>
      <c r="M13" s="9"/>
      <c r="N13" s="9"/>
      <c r="O13" s="9"/>
      <c r="P13" s="46"/>
      <c r="Q13" s="34"/>
      <c r="R13" s="25"/>
      <c r="S13" s="25"/>
      <c r="T13" s="9"/>
      <c r="U13" s="9"/>
      <c r="V13" s="25"/>
      <c r="W13" s="33">
        <f t="shared" ref="W13:W37" si="2">X13</f>
        <v>0</v>
      </c>
      <c r="X13" s="34"/>
      <c r="Y13" s="25"/>
      <c r="Z13" s="34"/>
      <c r="AA13" s="25"/>
      <c r="AB13" s="79" t="s">
        <v>18</v>
      </c>
      <c r="AC13" s="80"/>
      <c r="AD13" s="38"/>
      <c r="AE13" s="9"/>
      <c r="AF13" s="9"/>
      <c r="AG13" s="38"/>
      <c r="AH13" s="38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</row>
    <row r="14" spans="1:52" ht="15.5">
      <c r="A14" s="11" t="s">
        <v>3</v>
      </c>
      <c r="B14" s="37">
        <v>0.6</v>
      </c>
      <c r="C14" s="6"/>
      <c r="D14" s="33">
        <f t="shared" si="0"/>
        <v>0</v>
      </c>
      <c r="E14" s="29"/>
      <c r="F14" s="6"/>
      <c r="G14" s="41">
        <f t="shared" si="1"/>
        <v>0</v>
      </c>
      <c r="H14" s="64">
        <v>0.6</v>
      </c>
      <c r="I14" s="37"/>
      <c r="J14" s="6"/>
      <c r="K14" s="6"/>
      <c r="L14" s="6"/>
      <c r="M14" s="6"/>
      <c r="N14" s="6"/>
      <c r="O14" s="6"/>
      <c r="P14" s="44"/>
      <c r="Q14" s="29"/>
      <c r="R14" s="24"/>
      <c r="S14" s="24"/>
      <c r="T14" s="6"/>
      <c r="U14" s="6"/>
      <c r="V14" s="24"/>
      <c r="W14" s="33">
        <f t="shared" si="2"/>
        <v>0</v>
      </c>
      <c r="X14" s="29"/>
      <c r="Y14" s="24"/>
      <c r="Z14" s="29"/>
      <c r="AA14" s="24"/>
      <c r="AB14" s="11" t="s">
        <v>3</v>
      </c>
      <c r="AC14" s="6"/>
      <c r="AD14" s="37"/>
      <c r="AE14" s="6"/>
      <c r="AF14" s="6"/>
      <c r="AG14" s="37"/>
      <c r="AH14" s="37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52" ht="15.5">
      <c r="A15" s="11" t="s">
        <v>46</v>
      </c>
      <c r="B15" s="37">
        <v>2</v>
      </c>
      <c r="C15" s="6">
        <v>1.2</v>
      </c>
      <c r="D15" s="33">
        <f t="shared" si="0"/>
        <v>0</v>
      </c>
      <c r="E15" s="29"/>
      <c r="F15" s="6"/>
      <c r="G15" s="32">
        <f t="shared" si="1"/>
        <v>0</v>
      </c>
      <c r="H15" s="64">
        <v>2</v>
      </c>
      <c r="I15" s="37"/>
      <c r="J15" s="6"/>
      <c r="K15" s="67"/>
      <c r="L15" s="67"/>
      <c r="M15" s="6"/>
      <c r="N15" s="6"/>
      <c r="O15" s="64">
        <v>0.5</v>
      </c>
      <c r="P15" s="55"/>
      <c r="Q15" s="29"/>
      <c r="R15" s="24"/>
      <c r="S15" s="24"/>
      <c r="T15" s="6"/>
      <c r="U15" s="6"/>
      <c r="V15" s="24"/>
      <c r="W15" s="33">
        <f t="shared" si="2"/>
        <v>0</v>
      </c>
      <c r="X15" s="29"/>
      <c r="Y15" s="24"/>
      <c r="Z15" s="29"/>
      <c r="AA15" s="24"/>
      <c r="AB15" s="11" t="s">
        <v>55</v>
      </c>
      <c r="AC15" s="6"/>
      <c r="AD15" s="37"/>
      <c r="AE15" s="6"/>
      <c r="AF15" s="6"/>
      <c r="AG15" s="37"/>
      <c r="AH15" s="37"/>
      <c r="AI15" s="6"/>
      <c r="AJ15" s="6"/>
      <c r="AK15" s="6"/>
      <c r="AL15" s="6"/>
      <c r="AM15" s="6"/>
      <c r="AN15" s="6"/>
      <c r="AO15" s="8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52" ht="15.5">
      <c r="A16" s="50" t="s">
        <v>47</v>
      </c>
      <c r="B16" s="37">
        <v>0.3</v>
      </c>
      <c r="C16" s="6"/>
      <c r="D16" s="33">
        <f t="shared" si="0"/>
        <v>0</v>
      </c>
      <c r="E16" s="29"/>
      <c r="F16" s="6"/>
      <c r="G16" s="32">
        <f t="shared" si="1"/>
        <v>0</v>
      </c>
      <c r="H16" s="64">
        <v>0.3</v>
      </c>
      <c r="I16" s="37"/>
      <c r="J16" s="6"/>
      <c r="K16" s="6"/>
      <c r="L16" s="6"/>
      <c r="M16" s="6"/>
      <c r="N16" s="6"/>
      <c r="O16" s="6"/>
      <c r="P16" s="53"/>
      <c r="Q16" s="29"/>
      <c r="R16" s="24"/>
      <c r="S16" s="24"/>
      <c r="T16" s="6"/>
      <c r="U16" s="6"/>
      <c r="V16" s="24"/>
      <c r="W16" s="33">
        <f t="shared" si="2"/>
        <v>0</v>
      </c>
      <c r="X16" s="29"/>
      <c r="Y16" s="24"/>
      <c r="Z16" s="29"/>
      <c r="AA16" s="24"/>
      <c r="AB16" s="11" t="s">
        <v>58</v>
      </c>
      <c r="AC16" s="6"/>
      <c r="AD16" s="37"/>
      <c r="AE16" s="6"/>
      <c r="AF16" s="6"/>
      <c r="AG16" s="37"/>
      <c r="AH16" s="37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 ht="15.5">
      <c r="A17" s="50" t="s">
        <v>4</v>
      </c>
      <c r="B17" s="37">
        <v>1.5</v>
      </c>
      <c r="C17" s="6"/>
      <c r="D17" s="33">
        <f t="shared" si="0"/>
        <v>0</v>
      </c>
      <c r="E17" s="29"/>
      <c r="F17" s="6"/>
      <c r="G17" s="41">
        <f t="shared" si="1"/>
        <v>0</v>
      </c>
      <c r="H17" s="64">
        <v>1.5</v>
      </c>
      <c r="I17" s="29"/>
      <c r="J17" s="6"/>
      <c r="K17" s="6"/>
      <c r="L17" s="6"/>
      <c r="M17" s="6"/>
      <c r="N17" s="6"/>
      <c r="O17" s="6"/>
      <c r="P17" s="53"/>
      <c r="Q17" s="36"/>
      <c r="R17" s="24"/>
      <c r="S17" s="24"/>
      <c r="T17" s="6"/>
      <c r="U17" s="6"/>
      <c r="V17" s="24"/>
      <c r="W17" s="33">
        <f t="shared" si="2"/>
        <v>0</v>
      </c>
      <c r="X17" s="29"/>
      <c r="Y17" s="24"/>
      <c r="Z17" s="29"/>
      <c r="AA17" s="24"/>
      <c r="AB17" s="11" t="s">
        <v>4</v>
      </c>
      <c r="AC17" s="6"/>
      <c r="AD17" s="37"/>
      <c r="AE17" s="6"/>
      <c r="AF17" s="6"/>
      <c r="AG17" s="37"/>
      <c r="AH17" s="37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1:52" ht="15.5">
      <c r="A18" s="11" t="s">
        <v>5</v>
      </c>
      <c r="B18" s="37">
        <v>0.04</v>
      </c>
      <c r="C18" s="6"/>
      <c r="D18" s="33">
        <f t="shared" si="0"/>
        <v>0</v>
      </c>
      <c r="E18" s="29"/>
      <c r="F18" s="6"/>
      <c r="G18" s="32">
        <f t="shared" si="1"/>
        <v>0</v>
      </c>
      <c r="H18" s="37">
        <v>0.04</v>
      </c>
      <c r="I18" s="37"/>
      <c r="J18" s="6"/>
      <c r="K18" s="6"/>
      <c r="L18" s="6"/>
      <c r="M18" s="6"/>
      <c r="N18" s="6"/>
      <c r="O18" s="6"/>
      <c r="P18" s="45"/>
      <c r="Q18" s="29"/>
      <c r="R18" s="24"/>
      <c r="S18" s="24"/>
      <c r="T18" s="6"/>
      <c r="U18" s="6"/>
      <c r="V18" s="24"/>
      <c r="W18" s="33">
        <f t="shared" si="2"/>
        <v>0</v>
      </c>
      <c r="X18" s="29"/>
      <c r="Y18" s="24"/>
      <c r="Z18" s="29"/>
      <c r="AA18" s="24"/>
      <c r="AB18" s="11" t="s">
        <v>5</v>
      </c>
      <c r="AC18" s="6"/>
      <c r="AD18" s="37"/>
      <c r="AE18" s="6"/>
      <c r="AF18" s="6"/>
      <c r="AG18" s="37"/>
      <c r="AH18" s="37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</row>
    <row r="19" spans="1:52" ht="15.5">
      <c r="A19" s="11"/>
      <c r="B19" s="37"/>
      <c r="C19" s="6"/>
      <c r="D19" s="33">
        <f t="shared" si="0"/>
        <v>0</v>
      </c>
      <c r="E19" s="29"/>
      <c r="F19" s="6"/>
      <c r="G19" s="32">
        <f t="shared" si="1"/>
        <v>0</v>
      </c>
      <c r="H19" s="37"/>
      <c r="I19" s="37"/>
      <c r="J19" s="6"/>
      <c r="K19" s="37"/>
      <c r="L19" s="43"/>
      <c r="M19" s="37"/>
      <c r="N19" s="6"/>
      <c r="O19" s="37"/>
      <c r="P19" s="45"/>
      <c r="Q19" s="29"/>
      <c r="R19" s="29"/>
      <c r="S19" s="29" t="s">
        <v>51</v>
      </c>
      <c r="T19" s="6"/>
      <c r="U19" s="6"/>
      <c r="V19" s="29"/>
      <c r="W19" s="33">
        <f t="shared" si="2"/>
        <v>0</v>
      </c>
      <c r="X19" s="29"/>
      <c r="Y19" s="29"/>
      <c r="Z19" s="29"/>
      <c r="AA19" s="24"/>
      <c r="AB19" s="11"/>
      <c r="AC19" s="6"/>
      <c r="AD19" s="37"/>
      <c r="AE19" s="6"/>
      <c r="AF19" s="6"/>
      <c r="AG19" s="37"/>
      <c r="AH19" s="37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52" ht="15.5">
      <c r="A20" s="12"/>
      <c r="B20" s="37"/>
      <c r="C20" s="6"/>
      <c r="D20" s="33">
        <f t="shared" si="0"/>
        <v>0</v>
      </c>
      <c r="E20" s="29"/>
      <c r="F20" s="6"/>
      <c r="G20" s="32">
        <f t="shared" si="1"/>
        <v>0</v>
      </c>
      <c r="H20" s="37"/>
      <c r="I20" s="37"/>
      <c r="J20" s="6"/>
      <c r="K20" s="6"/>
      <c r="L20" s="6"/>
      <c r="M20" s="6"/>
      <c r="N20" s="6"/>
      <c r="O20" s="6"/>
      <c r="P20" s="45"/>
      <c r="Q20" s="29"/>
      <c r="R20" s="24"/>
      <c r="S20" s="24"/>
      <c r="T20" s="6"/>
      <c r="U20" s="6"/>
      <c r="V20" s="24"/>
      <c r="W20" s="33">
        <f t="shared" si="2"/>
        <v>0</v>
      </c>
      <c r="X20" s="29"/>
      <c r="Y20" s="24"/>
      <c r="Z20" s="29"/>
      <c r="AA20" s="24"/>
      <c r="AB20" s="11"/>
      <c r="AC20" s="6"/>
      <c r="AD20" s="37"/>
      <c r="AE20" s="6"/>
      <c r="AF20" s="6"/>
      <c r="AG20" s="37"/>
      <c r="AH20" s="37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</row>
    <row r="21" spans="1:52" ht="15.5">
      <c r="A21" s="13" t="s">
        <v>14</v>
      </c>
      <c r="B21" s="30">
        <f>SUM(B10:B20)</f>
        <v>13.58</v>
      </c>
      <c r="C21" s="30">
        <f>SUM(C10:C20)</f>
        <v>7</v>
      </c>
      <c r="D21" s="33">
        <f t="shared" si="0"/>
        <v>1.6519999999999999</v>
      </c>
      <c r="E21" s="30">
        <f>E10+E11+E12+E13+E14+E15+E16+E17+E18+E19</f>
        <v>1.6519999999999999</v>
      </c>
      <c r="F21" s="17" t="e">
        <f>F10+F11+F12+F13+F14+F15+F16+F17+F18+F19</f>
        <v>#VALUE!</v>
      </c>
      <c r="G21" s="32">
        <f t="shared" si="1"/>
        <v>1.6519999999999999</v>
      </c>
      <c r="H21" s="30">
        <f>SUM(H10:H20)</f>
        <v>7.6400000000000006</v>
      </c>
      <c r="I21" s="30">
        <f>I10+I11+I12+I13+I14+I15+I16+I17+I18+I19</f>
        <v>0</v>
      </c>
      <c r="J21" s="17"/>
      <c r="K21" s="30"/>
      <c r="L21" s="30">
        <f>L10+L11+L12+L13+L14+L15+L16+L17+L18+L19</f>
        <v>0.26</v>
      </c>
      <c r="M21" s="30">
        <f>M10+M11+M12+M13+M14+M15+M16+M17+M18+M19</f>
        <v>1.9E-2</v>
      </c>
      <c r="N21" s="17">
        <f>N10+N11+N12+N13+N14+N15+N16+N17+N18+N19</f>
        <v>0</v>
      </c>
      <c r="O21" s="30">
        <f>SUM(O10:O20)</f>
        <v>2.5</v>
      </c>
      <c r="P21" s="57">
        <f>P10+P11+P12+P13+P14+P15+P16+P17+P18+P19+P20</f>
        <v>1.5</v>
      </c>
      <c r="Q21" s="30">
        <f>Q10+Q11+Q12+Q13+Q14+Q15+Q16+Q17+Q18+Q19</f>
        <v>0</v>
      </c>
      <c r="R21" s="30">
        <f>R10+R11+R12+R13+R14+R15+R16+R17+R18+R19</f>
        <v>0</v>
      </c>
      <c r="S21" s="30" t="e">
        <f>S10+S11+S12+S13+S14+S15+S16+S17+S18+S19</f>
        <v>#VALUE!</v>
      </c>
      <c r="T21" s="17">
        <f>T10+T11+T12+T13+T14+T15+T16+T17+T18+T19</f>
        <v>0</v>
      </c>
      <c r="U21" s="17">
        <f>U10+U11+U12+U13+U14+U15+U16+U17+U18+U19</f>
        <v>0</v>
      </c>
      <c r="V21" s="30">
        <f>V10+V11+V12+V13+V14+V15+V16+V17+V18+++++++V19+++V20</f>
        <v>0</v>
      </c>
      <c r="W21" s="33">
        <f t="shared" si="2"/>
        <v>0.152</v>
      </c>
      <c r="X21" s="30">
        <f>X10+X11+X12+X13+X14+X15+X16+X17+X18+X19</f>
        <v>0.152</v>
      </c>
      <c r="Y21" s="52"/>
      <c r="Z21" s="30"/>
      <c r="AA21" s="30">
        <f>AA10+AA11+AA12+AA13+AA14+AA15+AA16+AA17+AA18+AA19</f>
        <v>0</v>
      </c>
      <c r="AB21" s="13" t="s">
        <v>14</v>
      </c>
      <c r="AC21" s="6"/>
      <c r="AD21" s="30">
        <f>SUM(AD11:AD20)</f>
        <v>0.48499999999999999</v>
      </c>
      <c r="AE21" s="17"/>
      <c r="AF21" s="17"/>
      <c r="AG21" s="30">
        <v>0.48499999999999999</v>
      </c>
      <c r="AH21" s="30">
        <f>SUM(AH12:AH20)</f>
        <v>1.25</v>
      </c>
      <c r="AI21" s="17">
        <f>SUM(AI20)</f>
        <v>0</v>
      </c>
      <c r="AJ21" s="17"/>
      <c r="AK21" s="17"/>
      <c r="AL21" s="17"/>
      <c r="AM21" s="17"/>
      <c r="AN21" s="30">
        <f>SUM(AN11:AN20)</f>
        <v>0</v>
      </c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ht="14.25" customHeight="1">
      <c r="A22" s="11"/>
      <c r="B22" s="37"/>
      <c r="C22" s="6"/>
      <c r="D22" s="33">
        <f t="shared" si="0"/>
        <v>0</v>
      </c>
      <c r="E22" s="29"/>
      <c r="F22" s="6"/>
      <c r="G22" s="32">
        <f t="shared" si="1"/>
        <v>0</v>
      </c>
      <c r="H22" s="37"/>
      <c r="I22" s="37"/>
      <c r="J22" s="6"/>
      <c r="K22" s="6"/>
      <c r="L22" s="6"/>
      <c r="M22" s="6" t="s">
        <v>51</v>
      </c>
      <c r="N22" s="6"/>
      <c r="O22" s="35"/>
      <c r="P22" s="45"/>
      <c r="Q22" s="29"/>
      <c r="R22" s="24"/>
      <c r="S22" s="24"/>
      <c r="T22" s="6"/>
      <c r="U22" s="6"/>
      <c r="V22" s="24"/>
      <c r="W22" s="33">
        <f t="shared" si="2"/>
        <v>0</v>
      </c>
      <c r="X22" s="29"/>
      <c r="Y22" s="24"/>
      <c r="Z22" s="29"/>
      <c r="AA22" s="24"/>
      <c r="AB22" s="14"/>
      <c r="AC22" s="6"/>
      <c r="AD22" s="37"/>
      <c r="AE22" s="6"/>
      <c r="AF22" s="6"/>
      <c r="AG22" s="37"/>
      <c r="AH22" s="37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</row>
    <row r="23" spans="1:52" ht="15.5">
      <c r="A23" s="15" t="s">
        <v>6</v>
      </c>
      <c r="B23" s="37">
        <v>0.12</v>
      </c>
      <c r="C23" s="6"/>
      <c r="D23" s="33">
        <f t="shared" si="0"/>
        <v>0</v>
      </c>
      <c r="E23" s="29"/>
      <c r="F23" s="6"/>
      <c r="G23" s="41">
        <f t="shared" si="1"/>
        <v>0</v>
      </c>
      <c r="H23" s="37">
        <v>0.12</v>
      </c>
      <c r="I23" s="37"/>
      <c r="J23" s="6"/>
      <c r="K23" s="6"/>
      <c r="L23" s="8"/>
      <c r="M23" s="6"/>
      <c r="N23" s="6"/>
      <c r="O23" s="35"/>
      <c r="P23" s="44"/>
      <c r="Q23" s="29"/>
      <c r="R23" s="24"/>
      <c r="S23" s="24"/>
      <c r="T23" s="6"/>
      <c r="U23" s="6"/>
      <c r="V23" s="29"/>
      <c r="W23" s="33">
        <f t="shared" si="2"/>
        <v>0</v>
      </c>
      <c r="X23" s="29"/>
      <c r="Y23" s="24"/>
      <c r="Z23" s="29"/>
      <c r="AA23" s="24"/>
      <c r="AB23" s="11" t="s">
        <v>6</v>
      </c>
      <c r="AC23" s="6"/>
      <c r="AD23" s="37"/>
      <c r="AE23" s="6"/>
      <c r="AF23" s="6"/>
      <c r="AG23" s="37"/>
      <c r="AH23" s="37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</row>
    <row r="24" spans="1:52" ht="15.5">
      <c r="A24" s="49" t="s">
        <v>7</v>
      </c>
      <c r="B24" s="37">
        <v>0.05</v>
      </c>
      <c r="C24" s="6"/>
      <c r="D24" s="33">
        <f t="shared" si="0"/>
        <v>0</v>
      </c>
      <c r="E24" s="29"/>
      <c r="F24" s="6"/>
      <c r="G24" s="41"/>
      <c r="H24" s="37">
        <v>0.05</v>
      </c>
      <c r="I24" s="37"/>
      <c r="J24" s="6"/>
      <c r="K24" s="6"/>
      <c r="L24" s="6"/>
      <c r="M24" s="6"/>
      <c r="N24" s="6"/>
      <c r="O24" s="35"/>
      <c r="P24" s="44"/>
      <c r="Q24" s="54"/>
      <c r="R24" s="24"/>
      <c r="S24" s="24"/>
      <c r="T24" s="6"/>
      <c r="U24" s="6"/>
      <c r="V24" s="24"/>
      <c r="W24" s="33">
        <f t="shared" si="2"/>
        <v>0</v>
      </c>
      <c r="X24" s="29"/>
      <c r="Y24" s="24"/>
      <c r="Z24" s="29"/>
      <c r="AA24" s="24"/>
      <c r="AB24" s="16" t="s">
        <v>7</v>
      </c>
      <c r="AC24" s="6"/>
      <c r="AD24" s="37"/>
      <c r="AE24" s="6"/>
      <c r="AF24" s="6"/>
      <c r="AG24" s="37"/>
      <c r="AH24" s="37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</row>
    <row r="25" spans="1:52" ht="15.5">
      <c r="A25" s="16" t="s">
        <v>8</v>
      </c>
      <c r="B25" s="37">
        <v>0.02</v>
      </c>
      <c r="C25" s="6"/>
      <c r="D25" s="33">
        <f t="shared" si="0"/>
        <v>0</v>
      </c>
      <c r="E25" s="29"/>
      <c r="F25" s="6"/>
      <c r="G25" s="32">
        <f t="shared" si="1"/>
        <v>0</v>
      </c>
      <c r="H25" s="37">
        <v>0.02</v>
      </c>
      <c r="I25" s="37"/>
      <c r="J25" s="6"/>
      <c r="K25" s="6"/>
      <c r="L25" s="6"/>
      <c r="M25" s="6"/>
      <c r="N25" s="6"/>
      <c r="O25" s="35"/>
      <c r="P25" s="44"/>
      <c r="Q25" s="29"/>
      <c r="R25" s="24"/>
      <c r="S25" s="24"/>
      <c r="T25" s="6"/>
      <c r="U25" s="6"/>
      <c r="V25" s="24"/>
      <c r="W25" s="33">
        <f t="shared" si="2"/>
        <v>0</v>
      </c>
      <c r="X25" s="29"/>
      <c r="Y25" s="24"/>
      <c r="Z25" s="29"/>
      <c r="AA25" s="24"/>
      <c r="AB25" s="16" t="s">
        <v>8</v>
      </c>
      <c r="AC25" s="6"/>
      <c r="AD25" s="37"/>
      <c r="AE25" s="6"/>
      <c r="AF25" s="6"/>
      <c r="AG25" s="37"/>
      <c r="AH25" s="37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1:52" ht="15.5">
      <c r="A26" s="49" t="s">
        <v>9</v>
      </c>
      <c r="B26" s="37">
        <v>0.15</v>
      </c>
      <c r="C26" s="6"/>
      <c r="D26" s="33">
        <f t="shared" si="0"/>
        <v>0</v>
      </c>
      <c r="E26" s="29"/>
      <c r="F26" s="6"/>
      <c r="G26" s="41">
        <f t="shared" si="1"/>
        <v>0</v>
      </c>
      <c r="H26" s="37">
        <v>0.15</v>
      </c>
      <c r="I26" s="37"/>
      <c r="J26" s="6"/>
      <c r="K26" s="6"/>
      <c r="L26" s="6"/>
      <c r="M26" s="6"/>
      <c r="N26" s="6"/>
      <c r="O26" s="35"/>
      <c r="P26" s="53"/>
      <c r="Q26" s="29"/>
      <c r="R26" s="24"/>
      <c r="S26" s="24"/>
      <c r="T26" s="6"/>
      <c r="U26" s="6"/>
      <c r="V26" s="24"/>
      <c r="W26" s="33">
        <f t="shared" si="2"/>
        <v>0</v>
      </c>
      <c r="X26" s="29"/>
      <c r="Y26" s="24"/>
      <c r="Z26" s="29"/>
      <c r="AA26" s="24"/>
      <c r="AB26" s="16" t="s">
        <v>9</v>
      </c>
      <c r="AC26" s="6"/>
      <c r="AD26" s="37"/>
      <c r="AE26" s="6"/>
      <c r="AF26" s="6"/>
      <c r="AG26" s="37"/>
      <c r="AH26" s="37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1:52" ht="15.5">
      <c r="A27" s="49" t="s">
        <v>10</v>
      </c>
      <c r="B27" s="37">
        <v>0.55000000000000004</v>
      </c>
      <c r="C27" s="6"/>
      <c r="D27" s="33">
        <f t="shared" si="0"/>
        <v>0</v>
      </c>
      <c r="E27" s="29"/>
      <c r="F27" s="6"/>
      <c r="G27" s="41">
        <f t="shared" si="1"/>
        <v>0</v>
      </c>
      <c r="H27" s="37">
        <v>0.55000000000000004</v>
      </c>
      <c r="I27" s="37"/>
      <c r="J27" s="6"/>
      <c r="K27" s="6"/>
      <c r="L27" s="6"/>
      <c r="M27" s="6"/>
      <c r="N27" s="6"/>
      <c r="O27" s="35"/>
      <c r="P27" s="46"/>
      <c r="Q27" s="34"/>
      <c r="R27" s="24"/>
      <c r="S27" s="24"/>
      <c r="T27" s="6"/>
      <c r="U27" s="6"/>
      <c r="V27" s="29"/>
      <c r="W27" s="33">
        <f t="shared" si="2"/>
        <v>0</v>
      </c>
      <c r="X27" s="29"/>
      <c r="Y27" s="24"/>
      <c r="Z27" s="29"/>
      <c r="AA27" s="29"/>
      <c r="AB27" s="16" t="s">
        <v>10</v>
      </c>
      <c r="AC27" s="6"/>
      <c r="AD27" s="37"/>
      <c r="AE27" s="6"/>
      <c r="AF27" s="6"/>
      <c r="AG27" s="37"/>
      <c r="AH27" s="37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</row>
    <row r="28" spans="1:52" ht="13.5" customHeight="1">
      <c r="A28" s="15" t="s">
        <v>52</v>
      </c>
      <c r="B28" s="39">
        <v>0.16200000000000001</v>
      </c>
      <c r="C28" s="7"/>
      <c r="D28" s="33">
        <f t="shared" si="0"/>
        <v>0</v>
      </c>
      <c r="E28" s="35"/>
      <c r="F28" s="7"/>
      <c r="G28" s="41">
        <f t="shared" si="1"/>
        <v>0</v>
      </c>
      <c r="H28" s="39">
        <v>0.16</v>
      </c>
      <c r="I28" s="39"/>
      <c r="J28" s="39"/>
      <c r="K28" s="7"/>
      <c r="L28" s="7"/>
      <c r="M28" s="7"/>
      <c r="N28" s="7"/>
      <c r="O28" s="35"/>
      <c r="P28" s="47"/>
      <c r="Q28" s="35"/>
      <c r="R28" s="26"/>
      <c r="S28" s="26"/>
      <c r="T28" s="7"/>
      <c r="U28" s="7"/>
      <c r="V28" s="35"/>
      <c r="W28" s="33">
        <f t="shared" si="2"/>
        <v>0</v>
      </c>
      <c r="X28" s="35"/>
      <c r="Y28" s="26"/>
      <c r="Z28" s="35"/>
      <c r="AA28" s="58"/>
      <c r="AB28" s="15" t="s">
        <v>52</v>
      </c>
      <c r="AC28" s="6"/>
      <c r="AD28" s="39"/>
      <c r="AE28" s="7"/>
      <c r="AF28" s="7"/>
      <c r="AG28" s="39"/>
      <c r="AH28" s="39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1:52" ht="15.75" customHeight="1">
      <c r="A29" s="11" t="s">
        <v>49</v>
      </c>
      <c r="B29" s="37">
        <v>0.3</v>
      </c>
      <c r="C29" s="6" t="s">
        <v>51</v>
      </c>
      <c r="D29" s="33">
        <f t="shared" si="0"/>
        <v>0</v>
      </c>
      <c r="E29" s="29"/>
      <c r="F29" s="6"/>
      <c r="G29" s="32">
        <f t="shared" si="1"/>
        <v>0</v>
      </c>
      <c r="H29" s="64">
        <v>0.3</v>
      </c>
      <c r="I29" s="37"/>
      <c r="J29" s="6"/>
      <c r="K29" s="6"/>
      <c r="L29" s="6"/>
      <c r="M29" s="6"/>
      <c r="N29" s="6"/>
      <c r="O29" s="35"/>
      <c r="P29" s="53"/>
      <c r="Q29" s="29"/>
      <c r="R29" s="24"/>
      <c r="S29" s="24"/>
      <c r="T29" s="6"/>
      <c r="U29" s="6"/>
      <c r="V29" s="24"/>
      <c r="W29" s="33">
        <f t="shared" si="2"/>
        <v>0</v>
      </c>
      <c r="X29" s="29"/>
      <c r="Y29" s="24"/>
      <c r="Z29" s="29"/>
      <c r="AA29" s="24"/>
      <c r="AB29" s="11" t="s">
        <v>49</v>
      </c>
      <c r="AC29" s="6"/>
      <c r="AD29" s="37"/>
      <c r="AE29" s="6"/>
      <c r="AF29" s="6"/>
      <c r="AG29" s="37"/>
      <c r="AH29" s="37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</row>
    <row r="30" spans="1:52" ht="15.5">
      <c r="A30" s="11" t="s">
        <v>11</v>
      </c>
      <c r="B30" s="37">
        <v>0.18</v>
      </c>
      <c r="C30" s="6"/>
      <c r="D30" s="33">
        <f t="shared" si="0"/>
        <v>0</v>
      </c>
      <c r="E30" s="29"/>
      <c r="F30" s="6"/>
      <c r="G30" s="32">
        <f t="shared" si="1"/>
        <v>0</v>
      </c>
      <c r="H30" s="37">
        <v>0.18</v>
      </c>
      <c r="I30" s="37"/>
      <c r="J30" s="6"/>
      <c r="K30" s="6"/>
      <c r="L30" s="6"/>
      <c r="M30" s="6"/>
      <c r="N30" s="6"/>
      <c r="O30" s="35"/>
      <c r="P30" s="55"/>
      <c r="Q30" s="29"/>
      <c r="R30" s="24"/>
      <c r="S30" s="24"/>
      <c r="T30" s="6"/>
      <c r="U30" s="6"/>
      <c r="V30" s="24"/>
      <c r="W30" s="33">
        <f t="shared" si="2"/>
        <v>0</v>
      </c>
      <c r="X30" s="29"/>
      <c r="Y30" s="24"/>
      <c r="Z30" s="29"/>
      <c r="AA30" s="24"/>
      <c r="AB30" s="11" t="s">
        <v>11</v>
      </c>
      <c r="AC30" s="6"/>
      <c r="AD30" s="37"/>
      <c r="AE30" s="6"/>
      <c r="AF30" s="6"/>
      <c r="AG30" s="37"/>
      <c r="AH30" s="37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1:52" ht="15.5">
      <c r="A31" s="11" t="s">
        <v>12</v>
      </c>
      <c r="B31" s="37">
        <v>0.3</v>
      </c>
      <c r="C31" s="6"/>
      <c r="D31" s="33">
        <f t="shared" si="0"/>
        <v>0</v>
      </c>
      <c r="E31" s="29"/>
      <c r="F31" s="6"/>
      <c r="G31" s="41">
        <f t="shared" si="1"/>
        <v>0</v>
      </c>
      <c r="H31" s="64">
        <v>0.3</v>
      </c>
      <c r="I31" s="37"/>
      <c r="J31" s="6"/>
      <c r="K31" s="6"/>
      <c r="L31" s="6"/>
      <c r="M31" s="6"/>
      <c r="N31" s="6"/>
      <c r="O31" s="35"/>
      <c r="P31" s="44"/>
      <c r="Q31" s="29"/>
      <c r="R31" s="24"/>
      <c r="S31" s="24"/>
      <c r="T31" s="6" t="s">
        <v>17</v>
      </c>
      <c r="U31" s="6"/>
      <c r="V31" s="29"/>
      <c r="W31" s="33">
        <f t="shared" si="2"/>
        <v>0</v>
      </c>
      <c r="X31" s="29"/>
      <c r="Y31" s="24"/>
      <c r="Z31" s="29"/>
      <c r="AA31" s="24"/>
      <c r="AB31" s="11" t="s">
        <v>59</v>
      </c>
      <c r="AC31" s="6"/>
      <c r="AD31" s="37"/>
      <c r="AE31" s="6"/>
      <c r="AF31" s="6"/>
      <c r="AG31" s="37"/>
      <c r="AH31" s="37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1:52" ht="15.5">
      <c r="A32" s="11" t="s">
        <v>50</v>
      </c>
      <c r="B32" s="37">
        <v>5.5E-2</v>
      </c>
      <c r="C32" s="6"/>
      <c r="D32" s="33">
        <f t="shared" si="0"/>
        <v>0</v>
      </c>
      <c r="E32" s="29"/>
      <c r="F32" s="6"/>
      <c r="G32" s="41">
        <f t="shared" si="1"/>
        <v>0</v>
      </c>
      <c r="H32" s="37">
        <v>5.5E-2</v>
      </c>
      <c r="I32" s="37"/>
      <c r="J32" s="6"/>
      <c r="K32" s="6"/>
      <c r="L32" s="6"/>
      <c r="M32" s="6"/>
      <c r="N32" s="6"/>
      <c r="O32" s="35"/>
      <c r="P32" s="53"/>
      <c r="Q32" s="29"/>
      <c r="R32" s="24"/>
      <c r="S32" s="24"/>
      <c r="T32" s="6"/>
      <c r="U32" s="6"/>
      <c r="V32" s="29"/>
      <c r="W32" s="33">
        <f t="shared" si="2"/>
        <v>0</v>
      </c>
      <c r="X32" s="29"/>
      <c r="Y32" s="24"/>
      <c r="Z32" s="29"/>
      <c r="AA32" s="24"/>
      <c r="AB32" s="11" t="s">
        <v>50</v>
      </c>
      <c r="AC32" s="6"/>
      <c r="AD32" s="37"/>
      <c r="AE32" s="6"/>
      <c r="AF32" s="6"/>
      <c r="AG32" s="37"/>
      <c r="AH32" s="37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1:52" ht="15.5">
      <c r="A33" s="10" t="s">
        <v>48</v>
      </c>
      <c r="B33" s="37">
        <v>0.4</v>
      </c>
      <c r="C33" s="6"/>
      <c r="D33" s="33">
        <f t="shared" si="0"/>
        <v>0</v>
      </c>
      <c r="E33" s="29"/>
      <c r="F33" s="6"/>
      <c r="G33" s="41">
        <f t="shared" si="1"/>
        <v>0</v>
      </c>
      <c r="H33" s="37">
        <v>0.4</v>
      </c>
      <c r="I33" s="37"/>
      <c r="J33" s="6"/>
      <c r="K33" s="6"/>
      <c r="L33" s="6"/>
      <c r="M33" s="6"/>
      <c r="N33" s="6"/>
      <c r="O33" s="35"/>
      <c r="P33" s="55"/>
      <c r="Q33" s="29"/>
      <c r="R33" s="24"/>
      <c r="S33" s="24"/>
      <c r="T33" s="6"/>
      <c r="U33" s="6"/>
      <c r="V33" s="24"/>
      <c r="W33" s="33">
        <f t="shared" si="2"/>
        <v>0</v>
      </c>
      <c r="X33" s="29"/>
      <c r="Y33" s="24"/>
      <c r="Z33" s="29"/>
      <c r="AA33" s="24"/>
      <c r="AB33" s="11" t="s">
        <v>60</v>
      </c>
      <c r="AC33" s="6"/>
      <c r="AD33" s="37"/>
      <c r="AE33" s="6"/>
      <c r="AF33" s="6"/>
      <c r="AG33" s="37"/>
      <c r="AH33" s="37"/>
      <c r="AI33" s="6"/>
      <c r="AJ33" s="6"/>
      <c r="AK33" s="6"/>
      <c r="AL33" s="6"/>
      <c r="AM33" s="6"/>
      <c r="AN33" s="6"/>
      <c r="AO33" s="37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1:52" ht="15.5">
      <c r="A34" s="10" t="s">
        <v>54</v>
      </c>
      <c r="B34" s="37">
        <v>0.03</v>
      </c>
      <c r="C34" s="6"/>
      <c r="D34" s="33">
        <f t="shared" si="0"/>
        <v>0</v>
      </c>
      <c r="E34" s="29"/>
      <c r="F34" s="6"/>
      <c r="G34" s="41">
        <f t="shared" si="1"/>
        <v>0</v>
      </c>
      <c r="H34" s="37">
        <v>0.03</v>
      </c>
      <c r="I34" s="37"/>
      <c r="J34" s="6"/>
      <c r="K34" s="6"/>
      <c r="L34" s="6"/>
      <c r="M34" s="6"/>
      <c r="N34" s="6"/>
      <c r="O34" s="35"/>
      <c r="P34" s="55"/>
      <c r="Q34" s="29"/>
      <c r="R34" s="24"/>
      <c r="S34" s="24"/>
      <c r="T34" s="6"/>
      <c r="U34" s="6"/>
      <c r="V34" s="24"/>
      <c r="W34" s="33"/>
      <c r="X34" s="29"/>
      <c r="Y34" s="24"/>
      <c r="Z34" s="29"/>
      <c r="AA34" s="24"/>
      <c r="AB34" s="11" t="s">
        <v>54</v>
      </c>
      <c r="AC34" s="6"/>
      <c r="AD34" s="37"/>
      <c r="AE34" s="6"/>
      <c r="AF34" s="6"/>
      <c r="AG34" s="37"/>
      <c r="AH34" s="37"/>
      <c r="AI34" s="6"/>
      <c r="AJ34" s="6"/>
      <c r="AK34" s="6"/>
      <c r="AL34" s="6"/>
      <c r="AM34" s="6"/>
      <c r="AN34" s="6"/>
      <c r="AO34" s="37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1:52" ht="15.5">
      <c r="A35" s="10" t="s">
        <v>53</v>
      </c>
      <c r="B35" s="37">
        <v>0.06</v>
      </c>
      <c r="C35" s="6"/>
      <c r="D35" s="33">
        <f t="shared" si="0"/>
        <v>0</v>
      </c>
      <c r="E35" s="29"/>
      <c r="F35" s="6"/>
      <c r="G35" s="41">
        <f t="shared" si="1"/>
        <v>0</v>
      </c>
      <c r="H35" s="37">
        <v>0.06</v>
      </c>
      <c r="I35" s="37"/>
      <c r="J35" s="6"/>
      <c r="K35" s="6"/>
      <c r="L35" s="6"/>
      <c r="M35" s="6"/>
      <c r="N35" s="6"/>
      <c r="O35" s="35"/>
      <c r="P35" s="44"/>
      <c r="Q35" s="29"/>
      <c r="R35" s="24"/>
      <c r="S35" s="24"/>
      <c r="T35" s="6"/>
      <c r="U35" s="6"/>
      <c r="V35" s="29"/>
      <c r="W35" s="33"/>
      <c r="X35" s="29"/>
      <c r="Y35" s="24"/>
      <c r="Z35" s="29"/>
      <c r="AA35" s="24"/>
      <c r="AB35" s="11" t="s">
        <v>53</v>
      </c>
      <c r="AC35" s="6"/>
      <c r="AD35" s="37"/>
      <c r="AE35" s="6"/>
      <c r="AF35" s="6"/>
      <c r="AG35" s="37"/>
      <c r="AH35" s="37"/>
      <c r="AI35" s="6"/>
      <c r="AJ35" s="6"/>
      <c r="AK35" s="6"/>
      <c r="AL35" s="6"/>
      <c r="AM35" s="6"/>
      <c r="AN35" s="6"/>
      <c r="AO35" s="37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1:52" ht="15.5">
      <c r="A36" s="28" t="s">
        <v>16</v>
      </c>
      <c r="B36" s="31">
        <f>SUM(B21:B35)</f>
        <v>15.957000000000003</v>
      </c>
      <c r="C36" s="31">
        <f>SUM(C21:C35)</f>
        <v>7</v>
      </c>
      <c r="D36" s="33">
        <f t="shared" si="0"/>
        <v>1.6519999999999999</v>
      </c>
      <c r="E36" s="31">
        <f t="shared" ref="E36:AA36" si="3">E21+E23+E24+E25+E26+E27+E28+E29+E30+E31+E32</f>
        <v>1.6519999999999999</v>
      </c>
      <c r="F36" s="22" t="e">
        <f t="shared" si="3"/>
        <v>#VALUE!</v>
      </c>
      <c r="G36" s="32">
        <f t="shared" si="1"/>
        <v>1.6519999999999999</v>
      </c>
      <c r="H36" s="31">
        <f>H21+H23+H24+H25+H26+H27+H28+H29+H30+H31+H32+H33</f>
        <v>9.9250000000000025</v>
      </c>
      <c r="I36" s="31">
        <f t="shared" si="3"/>
        <v>0</v>
      </c>
      <c r="J36" s="31">
        <f t="shared" si="3"/>
        <v>0</v>
      </c>
      <c r="K36" s="31">
        <f>K21+K23+K24+K25+K26+K27+K28+K29+K30+K31+K32</f>
        <v>0</v>
      </c>
      <c r="L36" s="31">
        <f t="shared" si="3"/>
        <v>0.26</v>
      </c>
      <c r="M36" s="31">
        <f t="shared" si="3"/>
        <v>1.9E-2</v>
      </c>
      <c r="N36" s="31">
        <f t="shared" si="3"/>
        <v>0</v>
      </c>
      <c r="O36" s="31">
        <f>SUM(O21:O35)</f>
        <v>2.5</v>
      </c>
      <c r="P36" s="44">
        <f>P21+P22+P23+P24+P25+P26+P27+P28+P29+P30+P31+P32+P33+P34++P35</f>
        <v>1.5</v>
      </c>
      <c r="Q36" s="31">
        <f t="shared" si="3"/>
        <v>0</v>
      </c>
      <c r="R36" s="31">
        <f t="shared" si="3"/>
        <v>0</v>
      </c>
      <c r="S36" s="22" t="e">
        <f t="shared" si="3"/>
        <v>#VALUE!</v>
      </c>
      <c r="T36" s="22" t="e">
        <f t="shared" si="3"/>
        <v>#VALUE!</v>
      </c>
      <c r="U36" s="22">
        <f t="shared" si="3"/>
        <v>0</v>
      </c>
      <c r="V36" s="31">
        <f>SUM(V21:V35)</f>
        <v>0</v>
      </c>
      <c r="W36" s="33">
        <f t="shared" si="2"/>
        <v>0.152</v>
      </c>
      <c r="X36" s="31">
        <f t="shared" si="3"/>
        <v>0.152</v>
      </c>
      <c r="Y36" s="31">
        <f t="shared" si="3"/>
        <v>0</v>
      </c>
      <c r="Z36" s="31">
        <f t="shared" si="3"/>
        <v>0</v>
      </c>
      <c r="AA36" s="31">
        <f t="shared" si="3"/>
        <v>0</v>
      </c>
      <c r="AB36" s="28" t="s">
        <v>16</v>
      </c>
      <c r="AC36" s="6"/>
      <c r="AD36" s="31">
        <v>0.48499999999999999</v>
      </c>
      <c r="AE36" s="22"/>
      <c r="AF36" s="22"/>
      <c r="AG36" s="31">
        <v>0.48499999999999999</v>
      </c>
      <c r="AH36" s="31">
        <v>1.25</v>
      </c>
      <c r="AI36" s="22"/>
      <c r="AJ36" s="22"/>
      <c r="AK36" s="22"/>
      <c r="AL36" s="22"/>
      <c r="AM36" s="59"/>
      <c r="AN36" s="60"/>
      <c r="AO36" s="61"/>
      <c r="AP36" s="22"/>
      <c r="AQ36" s="22"/>
      <c r="AR36" s="22"/>
      <c r="AS36" s="22"/>
      <c r="AT36" s="22"/>
      <c r="AU36" s="22"/>
      <c r="AV36" s="22"/>
      <c r="AW36" s="62"/>
      <c r="AX36" s="62"/>
      <c r="AY36" s="62"/>
      <c r="AZ36" s="62"/>
    </row>
    <row r="37" spans="1:52" ht="15.5">
      <c r="J37" s="56"/>
      <c r="O37" s="40"/>
      <c r="S37" s="40"/>
      <c r="W37" s="33">
        <f t="shared" si="2"/>
        <v>0</v>
      </c>
      <c r="Z37" s="40"/>
      <c r="AB37" s="28"/>
    </row>
    <row r="38" spans="1:52">
      <c r="C38" t="s">
        <v>17</v>
      </c>
    </row>
    <row r="41" spans="1:52">
      <c r="N41" t="s">
        <v>51</v>
      </c>
    </row>
    <row r="44" spans="1:52" ht="3" customHeight="1"/>
    <row r="53" ht="3" customHeight="1"/>
    <row r="59" ht="2.25" customHeight="1"/>
  </sheetData>
  <mergeCells count="33">
    <mergeCell ref="AH8:AJ8"/>
    <mergeCell ref="AX8:AZ8"/>
    <mergeCell ref="AK8:AN8"/>
    <mergeCell ref="AO8:AQ8"/>
    <mergeCell ref="AR8:AT8"/>
    <mergeCell ref="AU8:AW8"/>
    <mergeCell ref="AE8:AG8"/>
    <mergeCell ref="J8:L8"/>
    <mergeCell ref="M8:O8"/>
    <mergeCell ref="P8:R8"/>
    <mergeCell ref="S8:U8"/>
    <mergeCell ref="V8:X8"/>
    <mergeCell ref="Y8:AA8"/>
    <mergeCell ref="AI5:AR5"/>
    <mergeCell ref="R6:Z6"/>
    <mergeCell ref="AI6:AR6"/>
    <mergeCell ref="A7:X7"/>
    <mergeCell ref="R4:Z4"/>
    <mergeCell ref="AI4:AR4"/>
    <mergeCell ref="R5:Z5"/>
    <mergeCell ref="A8:A9"/>
    <mergeCell ref="B8:C8"/>
    <mergeCell ref="D8:F8"/>
    <mergeCell ref="AB9:AC10"/>
    <mergeCell ref="AB13:AC13"/>
    <mergeCell ref="G8:I8"/>
    <mergeCell ref="AB8:AD8"/>
    <mergeCell ref="R1:Z1"/>
    <mergeCell ref="AI1:AR1"/>
    <mergeCell ref="R2:Z2"/>
    <mergeCell ref="AI2:AR2"/>
    <mergeCell ref="R3:Z3"/>
    <mergeCell ref="AI3:AR3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56" orientation="landscape" r:id="rId1"/>
  <headerFooter alignWithMargins="0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Главный редактор</cp:lastModifiedBy>
  <cp:lastPrinted>2015-08-07T09:14:52Z</cp:lastPrinted>
  <dcterms:created xsi:type="dcterms:W3CDTF">1996-10-08T23:32:33Z</dcterms:created>
  <dcterms:modified xsi:type="dcterms:W3CDTF">2016-05-16T08:38:00Z</dcterms:modified>
</cp:coreProperties>
</file>